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10 Cannon St\Desktop\How to Dissent\"/>
    </mc:Choice>
  </mc:AlternateContent>
  <xr:revisionPtr revIDLastSave="0" documentId="13_ncr:1_{E3F58668-8B37-408B-95FC-CAA35829383D}" xr6:coauthVersionLast="44" xr6:coauthVersionMax="44" xr10:uidLastSave="{00000000-0000-0000-0000-000000000000}"/>
  <bookViews>
    <workbookView xWindow="-120" yWindow="-120" windowWidth="20730" windowHeight="11160" firstSheet="3" activeTab="5" xr2:uid="{06201428-D2CA-491F-96DB-FD9126E42D9D}"/>
  </bookViews>
  <sheets>
    <sheet name="Projects" sheetId="8" r:id="rId1"/>
    <sheet name="Staff time input" sheetId="1" r:id="rId2"/>
    <sheet name="Staff time calculator" sheetId="3" r:id="rId3"/>
    <sheet name="Events and materials etc" sheetId="2" r:id="rId4"/>
    <sheet name="By project and expenditure type" sheetId="6" r:id="rId5"/>
    <sheet name="Expenditure type by month" sheetId="4" r:id="rId6"/>
    <sheet name="EC sheet" sheetId="7" r:id="rId7"/>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E6" i="6" l="1"/>
  <c r="F5" i="6"/>
  <c r="H5" i="2"/>
  <c r="I3" i="2"/>
  <c r="I5" i="2"/>
  <c r="I6" i="2"/>
  <c r="I7" i="2"/>
  <c r="I8" i="2"/>
  <c r="I9" i="2"/>
  <c r="I10" i="2"/>
  <c r="I11" i="2"/>
  <c r="I12" i="2"/>
  <c r="I13" i="2"/>
  <c r="I14" i="2"/>
  <c r="I15" i="2"/>
  <c r="I4" i="2"/>
  <c r="H4" i="2"/>
  <c r="I3" i="3"/>
  <c r="R9" i="7" l="1"/>
  <c r="Q650" i="7"/>
  <c r="Q610" i="7"/>
  <c r="Q581" i="7"/>
  <c r="Q551" i="7"/>
  <c r="Q497" i="7"/>
  <c r="Q442" i="7"/>
  <c r="Q387" i="7"/>
  <c r="Q332" i="7"/>
  <c r="Q277" i="7"/>
  <c r="Q222" i="7"/>
  <c r="Q167" i="7"/>
  <c r="Q112" i="7"/>
  <c r="Q56" i="7"/>
  <c r="Q18" i="7"/>
  <c r="K15" i="7"/>
  <c r="J15" i="7" s="1"/>
  <c r="E15" i="7"/>
  <c r="S12" i="7"/>
  <c r="S11" i="7"/>
  <c r="S10" i="7"/>
  <c r="S9" i="7"/>
  <c r="K6" i="7"/>
  <c r="G30" i="4"/>
  <c r="F30" i="4"/>
  <c r="E30" i="4"/>
  <c r="D30" i="4"/>
  <c r="C30" i="4"/>
  <c r="H29" i="4"/>
  <c r="H28" i="4"/>
  <c r="H30" i="4" s="1"/>
  <c r="G23" i="4"/>
  <c r="F23" i="4"/>
  <c r="E23" i="4"/>
  <c r="D23" i="4"/>
  <c r="C23" i="4"/>
  <c r="H21" i="4"/>
  <c r="H20" i="4"/>
  <c r="G33" i="6"/>
  <c r="D33" i="6"/>
  <c r="C33" i="6"/>
  <c r="H32" i="6"/>
  <c r="H31" i="6"/>
  <c r="H30" i="6"/>
  <c r="H29" i="6"/>
  <c r="H28" i="6"/>
  <c r="F33" i="6"/>
  <c r="G22" i="6"/>
  <c r="D22" i="6"/>
  <c r="H21" i="6"/>
  <c r="H20" i="6"/>
  <c r="H19" i="6"/>
  <c r="H18" i="6"/>
  <c r="E22" i="6"/>
  <c r="C22" i="6"/>
  <c r="F22" i="6"/>
  <c r="H16" i="6"/>
  <c r="G11" i="6"/>
  <c r="D11" i="6"/>
  <c r="H10" i="6"/>
  <c r="H9" i="6"/>
  <c r="H8" i="6"/>
  <c r="C7" i="6"/>
  <c r="H7" i="6" s="1"/>
  <c r="E11" i="6"/>
  <c r="C6" i="6"/>
  <c r="F11" i="6"/>
  <c r="C5" i="6"/>
  <c r="H6" i="4"/>
  <c r="H7" i="4"/>
  <c r="H8" i="4"/>
  <c r="H9" i="4"/>
  <c r="H10" i="4"/>
  <c r="H11" i="4"/>
  <c r="H12" i="4"/>
  <c r="H13" i="4"/>
  <c r="H14" i="4"/>
  <c r="H5" i="4"/>
  <c r="C15" i="4"/>
  <c r="G15" i="4"/>
  <c r="F15" i="4"/>
  <c r="E15" i="4"/>
  <c r="D15" i="4"/>
  <c r="H9" i="3"/>
  <c r="I9" i="3" s="1"/>
  <c r="H10" i="3"/>
  <c r="I10" i="3" s="1"/>
  <c r="H11" i="3"/>
  <c r="I11" i="3" s="1"/>
  <c r="H4" i="3"/>
  <c r="I4" i="3" s="1"/>
  <c r="G4" i="3"/>
  <c r="G5" i="3"/>
  <c r="G3" i="3"/>
  <c r="F5" i="3"/>
  <c r="F4" i="3"/>
  <c r="F3" i="3"/>
  <c r="H3" i="3" s="1"/>
  <c r="E16" i="2"/>
  <c r="F16" i="2"/>
  <c r="G16" i="2"/>
  <c r="I16" i="2"/>
  <c r="D16" i="2"/>
  <c r="P18" i="7" l="1"/>
  <c r="P21" i="7"/>
  <c r="P25" i="7"/>
  <c r="P29" i="7"/>
  <c r="P33" i="7"/>
  <c r="P37" i="7"/>
  <c r="P41" i="7"/>
  <c r="P45" i="7"/>
  <c r="P49" i="7"/>
  <c r="P53" i="7"/>
  <c r="P55" i="7"/>
  <c r="P58" i="7"/>
  <c r="P62" i="7"/>
  <c r="P66" i="7"/>
  <c r="P70" i="7"/>
  <c r="P72" i="7"/>
  <c r="P76" i="7"/>
  <c r="P80" i="7"/>
  <c r="P84" i="7"/>
  <c r="P88" i="7"/>
  <c r="P92" i="7"/>
  <c r="P96" i="7"/>
  <c r="P100" i="7"/>
  <c r="P104" i="7"/>
  <c r="P108" i="7"/>
  <c r="P112" i="7"/>
  <c r="P115" i="7"/>
  <c r="P121" i="7"/>
  <c r="P125" i="7"/>
  <c r="P129" i="7"/>
  <c r="P133" i="7"/>
  <c r="P137" i="7"/>
  <c r="P141" i="7"/>
  <c r="P145" i="7"/>
  <c r="P149" i="7"/>
  <c r="P153" i="7"/>
  <c r="P157" i="7"/>
  <c r="P161" i="7"/>
  <c r="P165" i="7"/>
  <c r="P174" i="7"/>
  <c r="P182" i="7"/>
  <c r="P190" i="7"/>
  <c r="P198" i="7"/>
  <c r="P206" i="7"/>
  <c r="P214" i="7"/>
  <c r="P222" i="7"/>
  <c r="P227" i="7"/>
  <c r="P235" i="7"/>
  <c r="P243" i="7"/>
  <c r="P251" i="7"/>
  <c r="P259" i="7"/>
  <c r="P263" i="7"/>
  <c r="P271" i="7"/>
  <c r="P280" i="7"/>
  <c r="P288" i="7"/>
  <c r="P296" i="7"/>
  <c r="P304" i="7"/>
  <c r="P312" i="7"/>
  <c r="P320" i="7"/>
  <c r="P328" i="7"/>
  <c r="P333" i="7"/>
  <c r="P341" i="7"/>
  <c r="P349" i="7"/>
  <c r="P357" i="7"/>
  <c r="P365" i="7"/>
  <c r="P377" i="7"/>
  <c r="P385" i="7"/>
  <c r="P390" i="7"/>
  <c r="P398" i="7"/>
  <c r="P406" i="7"/>
  <c r="P414" i="7"/>
  <c r="P422" i="7"/>
  <c r="P430" i="7"/>
  <c r="P442" i="7"/>
  <c r="P447" i="7"/>
  <c r="P455" i="7"/>
  <c r="P463" i="7"/>
  <c r="P471" i="7"/>
  <c r="P479" i="7"/>
  <c r="P491" i="7"/>
  <c r="P19" i="7"/>
  <c r="P23" i="7"/>
  <c r="P27" i="7"/>
  <c r="P31" i="7"/>
  <c r="P35" i="7"/>
  <c r="P39" i="7"/>
  <c r="P43" i="7"/>
  <c r="P47" i="7"/>
  <c r="P51" i="7"/>
  <c r="P60" i="7"/>
  <c r="P64" i="7"/>
  <c r="P68" i="7"/>
  <c r="P74" i="7"/>
  <c r="P78" i="7"/>
  <c r="P82" i="7"/>
  <c r="P86" i="7"/>
  <c r="P90" i="7"/>
  <c r="P94" i="7"/>
  <c r="P98" i="7"/>
  <c r="P102" i="7"/>
  <c r="P106" i="7"/>
  <c r="P110" i="7"/>
  <c r="P113" i="7"/>
  <c r="P117" i="7"/>
  <c r="P119" i="7"/>
  <c r="P123" i="7"/>
  <c r="P127" i="7"/>
  <c r="P131" i="7"/>
  <c r="P135" i="7"/>
  <c r="P139" i="7"/>
  <c r="P143" i="7"/>
  <c r="P147" i="7"/>
  <c r="P151" i="7"/>
  <c r="P155" i="7"/>
  <c r="P159" i="7"/>
  <c r="P163" i="7"/>
  <c r="P170" i="7"/>
  <c r="P178" i="7"/>
  <c r="P186" i="7"/>
  <c r="P194" i="7"/>
  <c r="P202" i="7"/>
  <c r="P210" i="7"/>
  <c r="P218" i="7"/>
  <c r="P223" i="7"/>
  <c r="P231" i="7"/>
  <c r="P239" i="7"/>
  <c r="P247" i="7"/>
  <c r="P255" i="7"/>
  <c r="P267" i="7"/>
  <c r="P275" i="7"/>
  <c r="P284" i="7"/>
  <c r="P292" i="7"/>
  <c r="P300" i="7"/>
  <c r="P308" i="7"/>
  <c r="P316" i="7"/>
  <c r="P324" i="7"/>
  <c r="P332" i="7"/>
  <c r="P337" i="7"/>
  <c r="P345" i="7"/>
  <c r="P353" i="7"/>
  <c r="P361" i="7"/>
  <c r="P369" i="7"/>
  <c r="P373" i="7"/>
  <c r="P381" i="7"/>
  <c r="P394" i="7"/>
  <c r="P402" i="7"/>
  <c r="P410" i="7"/>
  <c r="P418" i="7"/>
  <c r="P426" i="7"/>
  <c r="P434" i="7"/>
  <c r="P438" i="7"/>
  <c r="P443" i="7"/>
  <c r="P451" i="7"/>
  <c r="P459" i="7"/>
  <c r="P467" i="7"/>
  <c r="P475" i="7"/>
  <c r="P483" i="7"/>
  <c r="P487" i="7"/>
  <c r="P495" i="7"/>
  <c r="P502" i="7"/>
  <c r="P510" i="7"/>
  <c r="P518" i="7"/>
  <c r="P667" i="7"/>
  <c r="P665" i="7"/>
  <c r="P663" i="7"/>
  <c r="P661" i="7"/>
  <c r="P659" i="7"/>
  <c r="P657" i="7"/>
  <c r="P655" i="7"/>
  <c r="P653" i="7"/>
  <c r="P651" i="7"/>
  <c r="P650" i="7"/>
  <c r="P648" i="7"/>
  <c r="P646" i="7"/>
  <c r="P644" i="7"/>
  <c r="P642" i="7"/>
  <c r="P640" i="7"/>
  <c r="P638" i="7"/>
  <c r="P636" i="7"/>
  <c r="P634" i="7"/>
  <c r="P632" i="7"/>
  <c r="P630" i="7"/>
  <c r="P628" i="7"/>
  <c r="P626" i="7"/>
  <c r="P624" i="7"/>
  <c r="P622" i="7"/>
  <c r="P620" i="7"/>
  <c r="P618" i="7"/>
  <c r="P616" i="7"/>
  <c r="P614" i="7"/>
  <c r="P612" i="7"/>
  <c r="P609" i="7"/>
  <c r="P607" i="7"/>
  <c r="P605" i="7"/>
  <c r="P603" i="7"/>
  <c r="P601" i="7"/>
  <c r="P599" i="7"/>
  <c r="P597" i="7"/>
  <c r="P595" i="7"/>
  <c r="P593" i="7"/>
  <c r="P591" i="7"/>
  <c r="P589" i="7"/>
  <c r="P587" i="7"/>
  <c r="P585" i="7"/>
  <c r="P583" i="7"/>
  <c r="P580" i="7"/>
  <c r="P578" i="7"/>
  <c r="P576" i="7"/>
  <c r="P574" i="7"/>
  <c r="P572" i="7"/>
  <c r="P570" i="7"/>
  <c r="P568" i="7"/>
  <c r="P566" i="7"/>
  <c r="P564" i="7"/>
  <c r="P562" i="7"/>
  <c r="P560" i="7"/>
  <c r="P558" i="7"/>
  <c r="P556" i="7"/>
  <c r="P554" i="7"/>
  <c r="P552" i="7"/>
  <c r="P551" i="7"/>
  <c r="P549" i="7"/>
  <c r="P547" i="7"/>
  <c r="P545" i="7"/>
  <c r="P543" i="7"/>
  <c r="P541" i="7"/>
  <c r="P539" i="7"/>
  <c r="P537" i="7"/>
  <c r="P535" i="7"/>
  <c r="P533" i="7"/>
  <c r="P531" i="7"/>
  <c r="P529" i="7"/>
  <c r="P527" i="7"/>
  <c r="P525" i="7"/>
  <c r="P523" i="7"/>
  <c r="P521" i="7"/>
  <c r="P519" i="7"/>
  <c r="P517" i="7"/>
  <c r="P515" i="7"/>
  <c r="P513" i="7"/>
  <c r="P511" i="7"/>
  <c r="P509" i="7"/>
  <c r="P507" i="7"/>
  <c r="P505" i="7"/>
  <c r="P503" i="7"/>
  <c r="P501" i="7"/>
  <c r="P499" i="7"/>
  <c r="P666" i="7"/>
  <c r="P664" i="7"/>
  <c r="P662" i="7"/>
  <c r="P660" i="7"/>
  <c r="P658" i="7"/>
  <c r="P656" i="7"/>
  <c r="P654" i="7"/>
  <c r="P652" i="7"/>
  <c r="P649" i="7"/>
  <c r="P647" i="7"/>
  <c r="P645" i="7"/>
  <c r="P643" i="7"/>
  <c r="P641" i="7"/>
  <c r="P639" i="7"/>
  <c r="P637" i="7"/>
  <c r="P635" i="7"/>
  <c r="P633" i="7"/>
  <c r="P631" i="7"/>
  <c r="P629" i="7"/>
  <c r="P627" i="7"/>
  <c r="P625" i="7"/>
  <c r="P623" i="7"/>
  <c r="P621" i="7"/>
  <c r="P619" i="7"/>
  <c r="P617" i="7"/>
  <c r="P615" i="7"/>
  <c r="P613" i="7"/>
  <c r="P611" i="7"/>
  <c r="P610" i="7"/>
  <c r="P608" i="7"/>
  <c r="P606" i="7"/>
  <c r="P604" i="7"/>
  <c r="P602" i="7"/>
  <c r="P600" i="7"/>
  <c r="P598" i="7"/>
  <c r="P596" i="7"/>
  <c r="P594" i="7"/>
  <c r="P592" i="7"/>
  <c r="P590" i="7"/>
  <c r="P588" i="7"/>
  <c r="P586" i="7"/>
  <c r="P584" i="7"/>
  <c r="P582" i="7"/>
  <c r="P581" i="7"/>
  <c r="P579" i="7"/>
  <c r="P577" i="7"/>
  <c r="P575" i="7"/>
  <c r="P573" i="7"/>
  <c r="P571" i="7"/>
  <c r="P569" i="7"/>
  <c r="P567" i="7"/>
  <c r="P565" i="7"/>
  <c r="P563" i="7"/>
  <c r="P561" i="7"/>
  <c r="P559" i="7"/>
  <c r="P557" i="7"/>
  <c r="P555" i="7"/>
  <c r="P553" i="7"/>
  <c r="P550" i="7"/>
  <c r="P548" i="7"/>
  <c r="P546" i="7"/>
  <c r="P544" i="7"/>
  <c r="P542" i="7"/>
  <c r="P540" i="7"/>
  <c r="P538" i="7"/>
  <c r="P536" i="7"/>
  <c r="P534" i="7"/>
  <c r="P532" i="7"/>
  <c r="P530" i="7"/>
  <c r="P528" i="7"/>
  <c r="P526" i="7"/>
  <c r="P524" i="7"/>
  <c r="P520" i="7"/>
  <c r="P516" i="7"/>
  <c r="P512" i="7"/>
  <c r="P508" i="7"/>
  <c r="P504" i="7"/>
  <c r="P500" i="7"/>
  <c r="P496" i="7"/>
  <c r="P494" i="7"/>
  <c r="P492" i="7"/>
  <c r="P490" i="7"/>
  <c r="P488" i="7"/>
  <c r="P486" i="7"/>
  <c r="P484" i="7"/>
  <c r="P482" i="7"/>
  <c r="P480" i="7"/>
  <c r="P478" i="7"/>
  <c r="P476" i="7"/>
  <c r="P474" i="7"/>
  <c r="P472" i="7"/>
  <c r="P470" i="7"/>
  <c r="P468" i="7"/>
  <c r="P466" i="7"/>
  <c r="P464" i="7"/>
  <c r="P462" i="7"/>
  <c r="P460" i="7"/>
  <c r="P458" i="7"/>
  <c r="P456" i="7"/>
  <c r="P454" i="7"/>
  <c r="P452" i="7"/>
  <c r="P450" i="7"/>
  <c r="P448" i="7"/>
  <c r="P446" i="7"/>
  <c r="P444" i="7"/>
  <c r="P441" i="7"/>
  <c r="P439" i="7"/>
  <c r="P437" i="7"/>
  <c r="P435" i="7"/>
  <c r="P433" i="7"/>
  <c r="P431" i="7"/>
  <c r="P429" i="7"/>
  <c r="P427" i="7"/>
  <c r="P425" i="7"/>
  <c r="P423" i="7"/>
  <c r="P421" i="7"/>
  <c r="P419" i="7"/>
  <c r="P417" i="7"/>
  <c r="P415" i="7"/>
  <c r="P413" i="7"/>
  <c r="P411" i="7"/>
  <c r="P409" i="7"/>
  <c r="P407" i="7"/>
  <c r="P405" i="7"/>
  <c r="P403" i="7"/>
  <c r="P401" i="7"/>
  <c r="P399" i="7"/>
  <c r="P397" i="7"/>
  <c r="P395" i="7"/>
  <c r="P393" i="7"/>
  <c r="P391" i="7"/>
  <c r="P389" i="7"/>
  <c r="P386" i="7"/>
  <c r="P384" i="7"/>
  <c r="P382" i="7"/>
  <c r="P380" i="7"/>
  <c r="P378" i="7"/>
  <c r="P376" i="7"/>
  <c r="P374" i="7"/>
  <c r="P372" i="7"/>
  <c r="P370" i="7"/>
  <c r="P368" i="7"/>
  <c r="P366" i="7"/>
  <c r="P364" i="7"/>
  <c r="P362" i="7"/>
  <c r="P360" i="7"/>
  <c r="P358" i="7"/>
  <c r="P356" i="7"/>
  <c r="P354" i="7"/>
  <c r="P352" i="7"/>
  <c r="P350" i="7"/>
  <c r="P348" i="7"/>
  <c r="P346" i="7"/>
  <c r="P344" i="7"/>
  <c r="P342" i="7"/>
  <c r="P340" i="7"/>
  <c r="P338" i="7"/>
  <c r="P336" i="7"/>
  <c r="P334" i="7"/>
  <c r="P331" i="7"/>
  <c r="P329" i="7"/>
  <c r="P327" i="7"/>
  <c r="P325" i="7"/>
  <c r="P323" i="7"/>
  <c r="P321" i="7"/>
  <c r="P319" i="7"/>
  <c r="P317" i="7"/>
  <c r="P315" i="7"/>
  <c r="P313" i="7"/>
  <c r="P311" i="7"/>
  <c r="P309" i="7"/>
  <c r="P307" i="7"/>
  <c r="P305" i="7"/>
  <c r="P303" i="7"/>
  <c r="P301" i="7"/>
  <c r="P299" i="7"/>
  <c r="P297" i="7"/>
  <c r="P295" i="7"/>
  <c r="P293" i="7"/>
  <c r="P291" i="7"/>
  <c r="P289" i="7"/>
  <c r="P287" i="7"/>
  <c r="P285" i="7"/>
  <c r="P283" i="7"/>
  <c r="P281" i="7"/>
  <c r="P279" i="7"/>
  <c r="P276" i="7"/>
  <c r="P274" i="7"/>
  <c r="P272" i="7"/>
  <c r="P270" i="7"/>
  <c r="P268" i="7"/>
  <c r="P266" i="7"/>
  <c r="P264" i="7"/>
  <c r="P262" i="7"/>
  <c r="P260" i="7"/>
  <c r="P258" i="7"/>
  <c r="P256" i="7"/>
  <c r="P254" i="7"/>
  <c r="P252" i="7"/>
  <c r="P250" i="7"/>
  <c r="P248" i="7"/>
  <c r="P246" i="7"/>
  <c r="P244" i="7"/>
  <c r="P242" i="7"/>
  <c r="P240" i="7"/>
  <c r="P238" i="7"/>
  <c r="P236" i="7"/>
  <c r="P234" i="7"/>
  <c r="P232" i="7"/>
  <c r="P230" i="7"/>
  <c r="P228" i="7"/>
  <c r="P226" i="7"/>
  <c r="P224" i="7"/>
  <c r="P221" i="7"/>
  <c r="P219" i="7"/>
  <c r="P217" i="7"/>
  <c r="P215" i="7"/>
  <c r="P213" i="7"/>
  <c r="P211" i="7"/>
  <c r="P209" i="7"/>
  <c r="P207" i="7"/>
  <c r="P205" i="7"/>
  <c r="P203" i="7"/>
  <c r="P201" i="7"/>
  <c r="P199" i="7"/>
  <c r="P197" i="7"/>
  <c r="P195" i="7"/>
  <c r="P193" i="7"/>
  <c r="P191" i="7"/>
  <c r="P189" i="7"/>
  <c r="P187" i="7"/>
  <c r="P185" i="7"/>
  <c r="P183" i="7"/>
  <c r="P181" i="7"/>
  <c r="P179" i="7"/>
  <c r="P177" i="7"/>
  <c r="P175" i="7"/>
  <c r="P173" i="7"/>
  <c r="P171" i="7"/>
  <c r="P169" i="7"/>
  <c r="P166" i="7"/>
  <c r="P20" i="7"/>
  <c r="P22" i="7"/>
  <c r="P24" i="7"/>
  <c r="P26" i="7"/>
  <c r="P28" i="7"/>
  <c r="P30" i="7"/>
  <c r="P32" i="7"/>
  <c r="P34" i="7"/>
  <c r="P36" i="7"/>
  <c r="P38" i="7"/>
  <c r="P40" i="7"/>
  <c r="P42" i="7"/>
  <c r="P44" i="7"/>
  <c r="P46" i="7"/>
  <c r="P48" i="7"/>
  <c r="P50" i="7"/>
  <c r="P52" i="7"/>
  <c r="P54" i="7"/>
  <c r="P56" i="7"/>
  <c r="P57" i="7"/>
  <c r="P59" i="7"/>
  <c r="P61" i="7"/>
  <c r="P63" i="7"/>
  <c r="P65" i="7"/>
  <c r="P67" i="7"/>
  <c r="P69" i="7"/>
  <c r="P71" i="7"/>
  <c r="P73" i="7"/>
  <c r="P75" i="7"/>
  <c r="P77" i="7"/>
  <c r="P79" i="7"/>
  <c r="P81" i="7"/>
  <c r="P83" i="7"/>
  <c r="P85" i="7"/>
  <c r="P87" i="7"/>
  <c r="P89" i="7"/>
  <c r="P91" i="7"/>
  <c r="P93" i="7"/>
  <c r="P95" i="7"/>
  <c r="P97" i="7"/>
  <c r="P99" i="7"/>
  <c r="P101" i="7"/>
  <c r="P103" i="7"/>
  <c r="P105" i="7"/>
  <c r="P107" i="7"/>
  <c r="P109" i="7"/>
  <c r="P111" i="7"/>
  <c r="P114" i="7"/>
  <c r="P116" i="7"/>
  <c r="P118" i="7"/>
  <c r="P120" i="7"/>
  <c r="P122" i="7"/>
  <c r="P124" i="7"/>
  <c r="P126" i="7"/>
  <c r="P128" i="7"/>
  <c r="P130" i="7"/>
  <c r="P132" i="7"/>
  <c r="P134" i="7"/>
  <c r="P136" i="7"/>
  <c r="P138" i="7"/>
  <c r="P140" i="7"/>
  <c r="P142" i="7"/>
  <c r="P144" i="7"/>
  <c r="P146" i="7"/>
  <c r="P148" i="7"/>
  <c r="P150" i="7"/>
  <c r="P152" i="7"/>
  <c r="P154" i="7"/>
  <c r="P156" i="7"/>
  <c r="P158" i="7"/>
  <c r="P160" i="7"/>
  <c r="P162" i="7"/>
  <c r="P164" i="7"/>
  <c r="P167" i="7"/>
  <c r="P168" i="7"/>
  <c r="P172" i="7"/>
  <c r="P176" i="7"/>
  <c r="P180" i="7"/>
  <c r="P184" i="7"/>
  <c r="P188" i="7"/>
  <c r="P192" i="7"/>
  <c r="P196" i="7"/>
  <c r="P200" i="7"/>
  <c r="P204" i="7"/>
  <c r="P208" i="7"/>
  <c r="P212" i="7"/>
  <c r="P216" i="7"/>
  <c r="P220" i="7"/>
  <c r="P225" i="7"/>
  <c r="P229" i="7"/>
  <c r="P233" i="7"/>
  <c r="P237" i="7"/>
  <c r="P241" i="7"/>
  <c r="P245" i="7"/>
  <c r="P249" i="7"/>
  <c r="P253" i="7"/>
  <c r="P257" i="7"/>
  <c r="P261" i="7"/>
  <c r="P265" i="7"/>
  <c r="P269" i="7"/>
  <c r="P273" i="7"/>
  <c r="P277" i="7"/>
  <c r="P278" i="7"/>
  <c r="P282" i="7"/>
  <c r="P286" i="7"/>
  <c r="P290" i="7"/>
  <c r="P294" i="7"/>
  <c r="P298" i="7"/>
  <c r="P302" i="7"/>
  <c r="P306" i="7"/>
  <c r="P310" i="7"/>
  <c r="P314" i="7"/>
  <c r="P318" i="7"/>
  <c r="P322" i="7"/>
  <c r="P326" i="7"/>
  <c r="P330" i="7"/>
  <c r="P335" i="7"/>
  <c r="P339" i="7"/>
  <c r="P343" i="7"/>
  <c r="P347" i="7"/>
  <c r="P351" i="7"/>
  <c r="P355" i="7"/>
  <c r="P359" i="7"/>
  <c r="P363" i="7"/>
  <c r="P367" i="7"/>
  <c r="P371" i="7"/>
  <c r="P375" i="7"/>
  <c r="P379" i="7"/>
  <c r="P383" i="7"/>
  <c r="P387" i="7"/>
  <c r="P388" i="7"/>
  <c r="P392" i="7"/>
  <c r="P396" i="7"/>
  <c r="P400" i="7"/>
  <c r="P404" i="7"/>
  <c r="P408" i="7"/>
  <c r="P412" i="7"/>
  <c r="P416" i="7"/>
  <c r="P420" i="7"/>
  <c r="P424" i="7"/>
  <c r="P428" i="7"/>
  <c r="P432" i="7"/>
  <c r="P436" i="7"/>
  <c r="P440" i="7"/>
  <c r="P445" i="7"/>
  <c r="P449" i="7"/>
  <c r="P453" i="7"/>
  <c r="P457" i="7"/>
  <c r="P461" i="7"/>
  <c r="P465" i="7"/>
  <c r="P469" i="7"/>
  <c r="P473" i="7"/>
  <c r="P477" i="7"/>
  <c r="P481" i="7"/>
  <c r="P485" i="7"/>
  <c r="P489" i="7"/>
  <c r="P493" i="7"/>
  <c r="P497" i="7"/>
  <c r="P498" i="7"/>
  <c r="P506" i="7"/>
  <c r="P514" i="7"/>
  <c r="P522" i="7"/>
  <c r="H23" i="4"/>
  <c r="H15" i="4"/>
  <c r="E33" i="6"/>
  <c r="H27" i="6"/>
  <c r="H33" i="6" s="1"/>
  <c r="H17" i="6"/>
  <c r="H22" i="6" s="1"/>
  <c r="H5" i="6"/>
  <c r="C11" i="6"/>
  <c r="H6" i="6"/>
  <c r="H11" i="6" s="1"/>
  <c r="H5" i="3"/>
  <c r="I5" i="3" s="1"/>
  <c r="I6" i="3" s="1"/>
  <c r="I12" i="3"/>
  <c r="Q10" i="7" l="1"/>
  <c r="Q11" i="7"/>
  <c r="Q12" i="7"/>
  <c r="Q9" i="7"/>
  <c r="R11" i="7" l="1"/>
  <c r="R12" i="7"/>
  <c r="R10" i="7"/>
  <c r="J3" i="7"/>
  <c r="J2" i="7" s="1"/>
</calcChain>
</file>

<file path=xl/sharedStrings.xml><?xml version="1.0" encoding="utf-8"?>
<sst xmlns="http://schemas.openxmlformats.org/spreadsheetml/2006/main" count="1462" uniqueCount="719">
  <si>
    <t>Staff member</t>
  </si>
  <si>
    <t>Hours per week</t>
  </si>
  <si>
    <t>Item/event</t>
  </si>
  <si>
    <t>Cost: marketing</t>
  </si>
  <si>
    <t>Cost: rallies and events</t>
  </si>
  <si>
    <t>Cost: election material</t>
  </si>
  <si>
    <t>Cost: overheads</t>
  </si>
  <si>
    <t>Project</t>
  </si>
  <si>
    <t>Total</t>
  </si>
  <si>
    <t>Workstreams</t>
  </si>
  <si>
    <t>% of time</t>
  </si>
  <si>
    <t>Line management</t>
  </si>
  <si>
    <t>Project One</t>
  </si>
  <si>
    <t>Project Two</t>
  </si>
  <si>
    <t>Project Three</t>
  </si>
  <si>
    <t>General admin and other stuff</t>
  </si>
  <si>
    <t>Staff time</t>
  </si>
  <si>
    <t>Public test</t>
  </si>
  <si>
    <t>Purposes test</t>
  </si>
  <si>
    <t>Cost per month</t>
  </si>
  <si>
    <t>% time on project</t>
  </si>
  <si>
    <t>Cost of that time</t>
  </si>
  <si>
    <t>% passes tests</t>
  </si>
  <si>
    <t>% overall</t>
  </si>
  <si>
    <t>Example</t>
  </si>
  <si>
    <t>Cost: staff time</t>
  </si>
  <si>
    <t>Post-expectation spending (add up months from 4 September until election is called)</t>
  </si>
  <si>
    <t>Purdah spending (add up months from election is called until polling day)</t>
  </si>
  <si>
    <t>Pre-expectation spending (add up months from one year before polling day until 4 September)</t>
  </si>
  <si>
    <t>Month</t>
  </si>
  <si>
    <t>01-31 January 2019</t>
  </si>
  <si>
    <t>01-31 March 2019</t>
  </si>
  <si>
    <t>01-28 February 2019</t>
  </si>
  <si>
    <t>01-30 April 2019</t>
  </si>
  <si>
    <t>01-31 May 2019</t>
  </si>
  <si>
    <t>01-30 June 2019</t>
  </si>
  <si>
    <t>01-31 July 2019</t>
  </si>
  <si>
    <t>01-04 September 2019</t>
  </si>
  <si>
    <t>01-31 August 2019</t>
  </si>
  <si>
    <t>05-31 September 2019</t>
  </si>
  <si>
    <t>13-31 December 2018</t>
  </si>
  <si>
    <t>01-31 October 2019</t>
  </si>
  <si>
    <t>01-04 November 2019</t>
  </si>
  <si>
    <t>05-30 November 2019</t>
  </si>
  <si>
    <t>01-12 December 2019</t>
  </si>
  <si>
    <r>
      <t xml:space="preserve">Post-expectation spending (add up months from 4 September until election is called </t>
    </r>
    <r>
      <rPr>
        <b/>
        <sz val="11"/>
        <color rgb="FFFF0000"/>
        <rFont val="Calibri"/>
        <family val="2"/>
        <scheme val="minor"/>
      </rPr>
      <t>- asumption that is on 04 Nov simply to put in a date</t>
    </r>
    <r>
      <rPr>
        <b/>
        <sz val="11"/>
        <color theme="1"/>
        <rFont val="Calibri"/>
        <family val="2"/>
        <scheme val="minor"/>
      </rPr>
      <t>)</t>
    </r>
  </si>
  <si>
    <r>
      <t xml:space="preserve">Purdah spending (add up months from election is called until polling day </t>
    </r>
    <r>
      <rPr>
        <b/>
        <sz val="11"/>
        <color rgb="FFFF0000"/>
        <rFont val="Calibri"/>
        <family val="2"/>
        <scheme val="minor"/>
      </rPr>
      <t>- asumption that is on 12 Dec simply to put in a date</t>
    </r>
    <r>
      <rPr>
        <b/>
        <sz val="11"/>
        <color theme="1"/>
        <rFont val="Calibri"/>
        <family val="2"/>
        <scheme val="minor"/>
      </rPr>
      <t>)</t>
    </r>
  </si>
  <si>
    <t>Example - leaflets</t>
  </si>
  <si>
    <t>Example - hosted event</t>
  </si>
  <si>
    <t>SPENDING</t>
  </si>
  <si>
    <t>REPORTING</t>
  </si>
  <si>
    <t>Reporting not required</t>
  </si>
  <si>
    <t>SPENDING LIMIT EXCEEDED</t>
  </si>
  <si>
    <t>Constits.</t>
  </si>
  <si>
    <t>REPORT SPENDING</t>
  </si>
  <si>
    <t>Type 1. Spending on UK-wide campaigning</t>
  </si>
  <si>
    <t>United Kingdom</t>
  </si>
  <si>
    <t>N.I.</t>
  </si>
  <si>
    <t>Type 2. Spending on campaigning in each separate part of the UK</t>
  </si>
  <si>
    <t>England</t>
  </si>
  <si>
    <t>Scotland</t>
  </si>
  <si>
    <t>Wales</t>
  </si>
  <si>
    <t>Northern Ireland</t>
  </si>
  <si>
    <t>Type 3. Spending on one campaign across two or three parts of the UK</t>
  </si>
  <si>
    <t>Combination of</t>
  </si>
  <si>
    <t>&amp;</t>
  </si>
  <si>
    <t>Type 4. Spending on focused constituency campaigning</t>
  </si>
  <si>
    <t>Aldershot</t>
  </si>
  <si>
    <t>Aldridge-Brownhills</t>
  </si>
  <si>
    <t>Altrincham and Sale West</t>
  </si>
  <si>
    <t>Amber Valley</t>
  </si>
  <si>
    <t>Arundel and South Downs</t>
  </si>
  <si>
    <t>Ashfield</t>
  </si>
  <si>
    <t>Ashford</t>
  </si>
  <si>
    <t>Ashton-under-Lyne</t>
  </si>
  <si>
    <t>Aylesbury</t>
  </si>
  <si>
    <t>Banbury</t>
  </si>
  <si>
    <t>Barking</t>
  </si>
  <si>
    <t>Barnsley Central</t>
  </si>
  <si>
    <t>Barnsley East</t>
  </si>
  <si>
    <t>Barrow and Furness</t>
  </si>
  <si>
    <t>Basildon and Billericay</t>
  </si>
  <si>
    <t>Basingstoke</t>
  </si>
  <si>
    <t>Bassetlaw</t>
  </si>
  <si>
    <t>Bath</t>
  </si>
  <si>
    <t>Batley and Spen</t>
  </si>
  <si>
    <t>Battersea</t>
  </si>
  <si>
    <t>Beaconsfield</t>
  </si>
  <si>
    <t>Beckenham</t>
  </si>
  <si>
    <t>Bedford</t>
  </si>
  <si>
    <t>Bermondsey and Old Southwark</t>
  </si>
  <si>
    <t>Berwick-upon-Tweed</t>
  </si>
  <si>
    <t>Bethnal Green and Bow</t>
  </si>
  <si>
    <t>Beverley and Holderness</t>
  </si>
  <si>
    <t>Bexhill and Battle</t>
  </si>
  <si>
    <t>Bexleyheath and Crayford</t>
  </si>
  <si>
    <t>Birkenhead</t>
  </si>
  <si>
    <t>Birmingham, Edgbaston</t>
  </si>
  <si>
    <t>Birmingham, Erdington</t>
  </si>
  <si>
    <t>Birmingham, Hall Green</t>
  </si>
  <si>
    <t>Birmingham, Hodge Hill</t>
  </si>
  <si>
    <t>Birmingham, Ladywood</t>
  </si>
  <si>
    <t>Birmingham, Northfield</t>
  </si>
  <si>
    <t>Birmingham, Perry Barr</t>
  </si>
  <si>
    <t>Birmingham, Selly Oak</t>
  </si>
  <si>
    <t>Birmingham, Yardley</t>
  </si>
  <si>
    <t>Bishop Auckland</t>
  </si>
  <si>
    <t>Blackburn</t>
  </si>
  <si>
    <t>Blackpool North and Cleveleys</t>
  </si>
  <si>
    <t>Blackpool South</t>
  </si>
  <si>
    <t>Blackley and Broughton</t>
  </si>
  <si>
    <t>Blaydon</t>
  </si>
  <si>
    <t>Blyth Valley</t>
  </si>
  <si>
    <t>Bognor Regis and Littlehampton</t>
  </si>
  <si>
    <t>Bolsover</t>
  </si>
  <si>
    <t>Bolton North East</t>
  </si>
  <si>
    <t>Bolton South East</t>
  </si>
  <si>
    <t>Bolton West</t>
  </si>
  <si>
    <t>Bootle</t>
  </si>
  <si>
    <t>Boston and Skegness</t>
  </si>
  <si>
    <t>Bosworth</t>
  </si>
  <si>
    <t>Bournemouth East</t>
  </si>
  <si>
    <t>Bournemouth West</t>
  </si>
  <si>
    <t>Bracknell</t>
  </si>
  <si>
    <t>Bradford East</t>
  </si>
  <si>
    <t>Bradford South</t>
  </si>
  <si>
    <t>Bradford West</t>
  </si>
  <si>
    <t>Braintree</t>
  </si>
  <si>
    <t>Brent Central</t>
  </si>
  <si>
    <t>Brent North</t>
  </si>
  <si>
    <t>Brentford and Isleworth</t>
  </si>
  <si>
    <t>Brentwood and Ongar</t>
  </si>
  <si>
    <t>Bridgwater and West Somerset</t>
  </si>
  <si>
    <t>Brigg and Goole</t>
  </si>
  <si>
    <t>Brighton, Kemptown</t>
  </si>
  <si>
    <t>Brighton, Pavilion</t>
  </si>
  <si>
    <t>Bristol East</t>
  </si>
  <si>
    <t>Bristol North West</t>
  </si>
  <si>
    <t>Bristol South</t>
  </si>
  <si>
    <t>Bristol West</t>
  </si>
  <si>
    <t>Broadland</t>
  </si>
  <si>
    <t>Bromley and Chislehurst</t>
  </si>
  <si>
    <t>Bromsgrove</t>
  </si>
  <si>
    <t>Broxbourne</t>
  </si>
  <si>
    <t>Broxtowe</t>
  </si>
  <si>
    <t>Buckingham</t>
  </si>
  <si>
    <t>Burnley</t>
  </si>
  <si>
    <t>Burton</t>
  </si>
  <si>
    <t>Bury North</t>
  </si>
  <si>
    <t>Bury South</t>
  </si>
  <si>
    <t>Bury St Edmunds</t>
  </si>
  <si>
    <t>Calder Valley</t>
  </si>
  <si>
    <t>Camberwell and Peckham</t>
  </si>
  <si>
    <t>Camborne and Redruth</t>
  </si>
  <si>
    <t>Cambridge</t>
  </si>
  <si>
    <t>Cannock Chase</t>
  </si>
  <si>
    <t>Canterbury</t>
  </si>
  <si>
    <t>Carlisle</t>
  </si>
  <si>
    <t>Carshalton and Wallington</t>
  </si>
  <si>
    <t>Castle Point</t>
  </si>
  <si>
    <t>Central Devon</t>
  </si>
  <si>
    <t>Central Suffolk and North Ipswich</t>
  </si>
  <si>
    <t>Charnwood</t>
  </si>
  <si>
    <t>Chatham and Aylesford</t>
  </si>
  <si>
    <t>Cheadle</t>
  </si>
  <si>
    <t>Chelmsford</t>
  </si>
  <si>
    <t>Chelsea and Fulham</t>
  </si>
  <si>
    <t>Cheltenham</t>
  </si>
  <si>
    <t>Chesham and Amersham</t>
  </si>
  <si>
    <t>Chesterfield</t>
  </si>
  <si>
    <t>Chichester</t>
  </si>
  <si>
    <t>Chingford and Woodford Green</t>
  </si>
  <si>
    <t>Chippenham</t>
  </si>
  <si>
    <t>Chipping Barnet</t>
  </si>
  <si>
    <t>Chorley</t>
  </si>
  <si>
    <t>Christchurch</t>
  </si>
  <si>
    <t>Cities of London and Westminster</t>
  </si>
  <si>
    <t>City of Chester</t>
  </si>
  <si>
    <t>City of Durham</t>
  </si>
  <si>
    <t>Clacton</t>
  </si>
  <si>
    <t>Cleethorpes</t>
  </si>
  <si>
    <t>Colchester</t>
  </si>
  <si>
    <t>Colne Valley</t>
  </si>
  <si>
    <t>Congleton</t>
  </si>
  <si>
    <t>Copeland</t>
  </si>
  <si>
    <t>Corby</t>
  </si>
  <si>
    <t>Coventry North East</t>
  </si>
  <si>
    <t>Coventry North West</t>
  </si>
  <si>
    <t>Coventry South</t>
  </si>
  <si>
    <t>Crawley</t>
  </si>
  <si>
    <t>Crewe and Nantwich</t>
  </si>
  <si>
    <t>Croydon Central</t>
  </si>
  <si>
    <t>Croydon North</t>
  </si>
  <si>
    <t>Croydon South</t>
  </si>
  <si>
    <t>Dagenham and Rainham</t>
  </si>
  <si>
    <t>Darlington</t>
  </si>
  <si>
    <t>Dartford</t>
  </si>
  <si>
    <t>Daventry</t>
  </si>
  <si>
    <t>Denton and Reddish</t>
  </si>
  <si>
    <t>Derby North</t>
  </si>
  <si>
    <t>Derby South</t>
  </si>
  <si>
    <t>Derbyshire Dales</t>
  </si>
  <si>
    <t>Devizes</t>
  </si>
  <si>
    <t>Dewsbury</t>
  </si>
  <si>
    <t>Don Valley</t>
  </si>
  <si>
    <t>Doncaster Central</t>
  </si>
  <si>
    <t>Doncaster North</t>
  </si>
  <si>
    <t>Dover</t>
  </si>
  <si>
    <t>Dudley North</t>
  </si>
  <si>
    <t>Dudley South</t>
  </si>
  <si>
    <t>Dulwich and West Norwood</t>
  </si>
  <si>
    <t>Ealing Central and Acton</t>
  </si>
  <si>
    <t>Ealing North</t>
  </si>
  <si>
    <t>Ealing, Southall</t>
  </si>
  <si>
    <t>Easington</t>
  </si>
  <si>
    <t>East Devon</t>
  </si>
  <si>
    <t>East Ham</t>
  </si>
  <si>
    <t>East Hampshire</t>
  </si>
  <si>
    <t>East Surrey</t>
  </si>
  <si>
    <t>East Worthing and Shoreham</t>
  </si>
  <si>
    <t>East Yorkshire</t>
  </si>
  <si>
    <t>Eastbourne</t>
  </si>
  <si>
    <t>Eastleigh</t>
  </si>
  <si>
    <t>Eddisbury</t>
  </si>
  <si>
    <t>Edmonton</t>
  </si>
  <si>
    <t>Ellesmere Port and Neston</t>
  </si>
  <si>
    <t>Elmet and Rothwell</t>
  </si>
  <si>
    <t>Eltham</t>
  </si>
  <si>
    <t>Enfield North</t>
  </si>
  <si>
    <t>Enfield, Southgate</t>
  </si>
  <si>
    <t>Epping Forest</t>
  </si>
  <si>
    <t>Epsom and Ewell</t>
  </si>
  <si>
    <t>Erewash</t>
  </si>
  <si>
    <t>Erith and Thamesmead</t>
  </si>
  <si>
    <t>Esher and Walton</t>
  </si>
  <si>
    <t>Exeter</t>
  </si>
  <si>
    <t>Fareham</t>
  </si>
  <si>
    <t>Faversham and Mid Kent</t>
  </si>
  <si>
    <t>Feltham and Heston</t>
  </si>
  <si>
    <t>Filton and Bradley Stoke</t>
  </si>
  <si>
    <t>Finchley and Golders Green</t>
  </si>
  <si>
    <t>Folkestone and Hythe</t>
  </si>
  <si>
    <t>Forest of Dean</t>
  </si>
  <si>
    <t>Fylde</t>
  </si>
  <si>
    <t>Gainsborough</t>
  </si>
  <si>
    <t>Garston and Halewood</t>
  </si>
  <si>
    <t>Gateshead</t>
  </si>
  <si>
    <t>Gedling</t>
  </si>
  <si>
    <t>Gillingham and Rainham</t>
  </si>
  <si>
    <t>Gloucester</t>
  </si>
  <si>
    <t>Gosport</t>
  </si>
  <si>
    <t>Grantham and Stamford</t>
  </si>
  <si>
    <t>Gravesham</t>
  </si>
  <si>
    <t>Great Grimsby</t>
  </si>
  <si>
    <t>Great Yarmouth</t>
  </si>
  <si>
    <t>Greenwich and Woolwich</t>
  </si>
  <si>
    <t>Guildford</t>
  </si>
  <si>
    <t>Hackney North and Stoke Newington</t>
  </si>
  <si>
    <t>Hackney South and Shoreditch</t>
  </si>
  <si>
    <t>Halesowen and Rowley Regis</t>
  </si>
  <si>
    <t>Halifax</t>
  </si>
  <si>
    <t>Haltemprice and Howden</t>
  </si>
  <si>
    <t>Halton</t>
  </si>
  <si>
    <t>Hammersmith</t>
  </si>
  <si>
    <t>Hampstead and Kilburn</t>
  </si>
  <si>
    <t>Harborough</t>
  </si>
  <si>
    <t>Harlow</t>
  </si>
  <si>
    <t>Harrogate and Knaresborough</t>
  </si>
  <si>
    <t>Harrow East</t>
  </si>
  <si>
    <t>Harrow West</t>
  </si>
  <si>
    <t>Hartlepool</t>
  </si>
  <si>
    <t>Harwich and North Essex</t>
  </si>
  <si>
    <t>Hastings and Rye</t>
  </si>
  <si>
    <t>Havant</t>
  </si>
  <si>
    <t>Hayes and Harlington</t>
  </si>
  <si>
    <t>Hazel Grove</t>
  </si>
  <si>
    <t>Hemel Hempstead</t>
  </si>
  <si>
    <t>Hemsworth</t>
  </si>
  <si>
    <t>Hendon</t>
  </si>
  <si>
    <t>Henley</t>
  </si>
  <si>
    <t>Hereford and South Herefordshire</t>
  </si>
  <si>
    <t>Hertford and Stortford</t>
  </si>
  <si>
    <t>Hertsmere</t>
  </si>
  <si>
    <t>Hexham</t>
  </si>
  <si>
    <t>Heywood and Middleton</t>
  </si>
  <si>
    <t>High Peak</t>
  </si>
  <si>
    <t>Hitchin and Harpenden</t>
  </si>
  <si>
    <t>Holborn and St Pancras</t>
  </si>
  <si>
    <t>Hornchurch and Upminster</t>
  </si>
  <si>
    <t>Hornsey and Wood Green</t>
  </si>
  <si>
    <t>Horsham</t>
  </si>
  <si>
    <t>Houghton and Sunderland South</t>
  </si>
  <si>
    <t>Hove</t>
  </si>
  <si>
    <t>Huddersfield</t>
  </si>
  <si>
    <t>Huntingdon</t>
  </si>
  <si>
    <t>Hyndburn</t>
  </si>
  <si>
    <t>Ilford North</t>
  </si>
  <si>
    <t>Ilford South</t>
  </si>
  <si>
    <t>Ipswich</t>
  </si>
  <si>
    <t>Isle of Wight</t>
  </si>
  <si>
    <t>Islington North</t>
  </si>
  <si>
    <t>Islington South and Finsbury</t>
  </si>
  <si>
    <t>Jarrow</t>
  </si>
  <si>
    <t>Keighley</t>
  </si>
  <si>
    <t>Kenilworth and Southam</t>
  </si>
  <si>
    <t>Kensington</t>
  </si>
  <si>
    <t>Kettering</t>
  </si>
  <si>
    <t>Kingston and Surbiton</t>
  </si>
  <si>
    <t>Kingston upon Hull East</t>
  </si>
  <si>
    <t>Kingston upon Hull North</t>
  </si>
  <si>
    <t>Kingston upon Hull West and Hessle</t>
  </si>
  <si>
    <t>Kingswood</t>
  </si>
  <si>
    <t>Knowsley</t>
  </si>
  <si>
    <t>Lancaster and Fleetwood</t>
  </si>
  <si>
    <t>Leeds Central</t>
  </si>
  <si>
    <t>Leeds East</t>
  </si>
  <si>
    <t>Leeds North East</t>
  </si>
  <si>
    <t>Leeds North West</t>
  </si>
  <si>
    <t>Leeds West</t>
  </si>
  <si>
    <t>Leicester East</t>
  </si>
  <si>
    <t>Leicester South</t>
  </si>
  <si>
    <t>Leicester West</t>
  </si>
  <si>
    <t>Leigh</t>
  </si>
  <si>
    <t>Lewes</t>
  </si>
  <si>
    <t>Lewisham, Deptford</t>
  </si>
  <si>
    <t>Lewisham East</t>
  </si>
  <si>
    <t>Lewisham West and Penge</t>
  </si>
  <si>
    <t>Leyton and Wanstead</t>
  </si>
  <si>
    <t>Lichfield</t>
  </si>
  <si>
    <t>Lincoln</t>
  </si>
  <si>
    <t>Liverpool, Riverside</t>
  </si>
  <si>
    <t>Liverpool, Walton</t>
  </si>
  <si>
    <t>Liverpool, Wavertree</t>
  </si>
  <si>
    <t>Liverpool, West Derby</t>
  </si>
  <si>
    <t>Loughborough</t>
  </si>
  <si>
    <t>Louth and Horncastle</t>
  </si>
  <si>
    <t>Ludlow</t>
  </si>
  <si>
    <t>Luton North</t>
  </si>
  <si>
    <t>Luton South</t>
  </si>
  <si>
    <t>Macclesfield</t>
  </si>
  <si>
    <t>Maidenhead</t>
  </si>
  <si>
    <t>Maidstone and The Weald</t>
  </si>
  <si>
    <t>Makerfield</t>
  </si>
  <si>
    <t>Maldon</t>
  </si>
  <si>
    <t>Manchester Central</t>
  </si>
  <si>
    <t>Manchester, Gorton</t>
  </si>
  <si>
    <t>Manchester, Withington</t>
  </si>
  <si>
    <t>Mansfield</t>
  </si>
  <si>
    <t>Meon Valley</t>
  </si>
  <si>
    <t>Meriden</t>
  </si>
  <si>
    <t>Mid Bedfordshire</t>
  </si>
  <si>
    <t>Mid Derbyshire</t>
  </si>
  <si>
    <t>Mid Dorset and North Poole</t>
  </si>
  <si>
    <t>Mid Norfolk</t>
  </si>
  <si>
    <t>Mid Sussex</t>
  </si>
  <si>
    <t>Mid Worcestershire</t>
  </si>
  <si>
    <t>Middlesbrough</t>
  </si>
  <si>
    <t>Middlesbrough South and East Cleveland</t>
  </si>
  <si>
    <t>Milton Keynes North</t>
  </si>
  <si>
    <t>Milton Keynes South</t>
  </si>
  <si>
    <t>Mitcham and Morden</t>
  </si>
  <si>
    <t>Mole Valley</t>
  </si>
  <si>
    <t>Morecambe and Lunesdale</t>
  </si>
  <si>
    <t>Morley and Outwood</t>
  </si>
  <si>
    <t>New Forest East</t>
  </si>
  <si>
    <t>New Forest West</t>
  </si>
  <si>
    <t>Newark</t>
  </si>
  <si>
    <t>Newbury</t>
  </si>
  <si>
    <t>Newcastle-under-Lyme</t>
  </si>
  <si>
    <t>Newcastle upon Tyne Central</t>
  </si>
  <si>
    <t>Newcastle upon Tyne East</t>
  </si>
  <si>
    <t>Newcastle upon Tyne North</t>
  </si>
  <si>
    <t>Newton Abbot</t>
  </si>
  <si>
    <t>Normanton, Pontefract and Castleford</t>
  </si>
  <si>
    <t>North Cornwall</t>
  </si>
  <si>
    <t>North Devon</t>
  </si>
  <si>
    <t>North Dorset</t>
  </si>
  <si>
    <t>North Durham</t>
  </si>
  <si>
    <t>North East Bedfordshire</t>
  </si>
  <si>
    <t>North East Cambridgeshire</t>
  </si>
  <si>
    <t>North East Derbyshire</t>
  </si>
  <si>
    <t>North East Hampshire</t>
  </si>
  <si>
    <t>North East Hertfordshire</t>
  </si>
  <si>
    <t>North East Somerset</t>
  </si>
  <si>
    <t>North Herefordshire</t>
  </si>
  <si>
    <t>North Norfolk</t>
  </si>
  <si>
    <t>North Shropshire</t>
  </si>
  <si>
    <t>North Somerset</t>
  </si>
  <si>
    <t>North Swindon</t>
  </si>
  <si>
    <t>North Thanet</t>
  </si>
  <si>
    <t>North Tyneside</t>
  </si>
  <si>
    <t>North Warwickshire</t>
  </si>
  <si>
    <t>North West Cambridgeshire</t>
  </si>
  <si>
    <t>North West Durham</t>
  </si>
  <si>
    <t>North West Hampshire</t>
  </si>
  <si>
    <t>North West Leicestershire</t>
  </si>
  <si>
    <t>North West Norfolk</t>
  </si>
  <si>
    <t>North Wiltshire</t>
  </si>
  <si>
    <t>Northampton North</t>
  </si>
  <si>
    <t>Northampton South</t>
  </si>
  <si>
    <t>Norwich North</t>
  </si>
  <si>
    <t>Norwich South</t>
  </si>
  <si>
    <t>Nottingham East</t>
  </si>
  <si>
    <t>Nottingham North</t>
  </si>
  <si>
    <t>Nottingham South</t>
  </si>
  <si>
    <t>Nuneaton</t>
  </si>
  <si>
    <t>Old Bexley and Sidcup</t>
  </si>
  <si>
    <t>Oldham East and Saddleworth</t>
  </si>
  <si>
    <t>Oldham West and Royton</t>
  </si>
  <si>
    <t>Orpington</t>
  </si>
  <si>
    <t>Oxford East</t>
  </si>
  <si>
    <t>Oxford West and Abingdon</t>
  </si>
  <si>
    <t>Pendle</t>
  </si>
  <si>
    <t>Penistone and Stocksbridge</t>
  </si>
  <si>
    <t>Penrith and The Border</t>
  </si>
  <si>
    <t>Peterborough</t>
  </si>
  <si>
    <t>Plymouth, Moor View</t>
  </si>
  <si>
    <t>Plymouth, Sutton and Devonport</t>
  </si>
  <si>
    <t>Poole</t>
  </si>
  <si>
    <t>Poplar and Limehouse</t>
  </si>
  <si>
    <t>Portsmouth North</t>
  </si>
  <si>
    <t>Portsmouth South</t>
  </si>
  <si>
    <t>Preston</t>
  </si>
  <si>
    <t>Pudsey</t>
  </si>
  <si>
    <t>Putney</t>
  </si>
  <si>
    <t>Rayleigh and Wickford</t>
  </si>
  <si>
    <t>Reading East</t>
  </si>
  <si>
    <t>Reading West</t>
  </si>
  <si>
    <t>Redcar</t>
  </si>
  <si>
    <t>Redditch</t>
  </si>
  <si>
    <t>Reigate</t>
  </si>
  <si>
    <t>Ribble Valley</t>
  </si>
  <si>
    <t>Richmond (Yorks)</t>
  </si>
  <si>
    <t>Richmond Park</t>
  </si>
  <si>
    <t>Rochdale</t>
  </si>
  <si>
    <t>Rochester and Strood</t>
  </si>
  <si>
    <t>Rochford and Southend East</t>
  </si>
  <si>
    <t>Romford</t>
  </si>
  <si>
    <t>Romsey and Southampton North</t>
  </si>
  <si>
    <t>Rossendale and Darwen</t>
  </si>
  <si>
    <t>Rother Valley</t>
  </si>
  <si>
    <t>Rotherham</t>
  </si>
  <si>
    <t>Rugby</t>
  </si>
  <si>
    <t>Ruislip, Northwood and Pinner</t>
  </si>
  <si>
    <t>Runnymede and Weybridge</t>
  </si>
  <si>
    <t>Rushcliffe</t>
  </si>
  <si>
    <t>Rutland and Melton</t>
  </si>
  <si>
    <t>Saffron Walden</t>
  </si>
  <si>
    <t>Salisbury</t>
  </si>
  <si>
    <t>Salford and Eccles</t>
  </si>
  <si>
    <t>Scarborough and Whitby</t>
  </si>
  <si>
    <t>Scunthorpe</t>
  </si>
  <si>
    <t>Sedgefield</t>
  </si>
  <si>
    <t>Sefton Central</t>
  </si>
  <si>
    <t>Selby and Ainsty</t>
  </si>
  <si>
    <t>Sevenoaks</t>
  </si>
  <si>
    <t>Sheffield, Brightside and Hillsborough</t>
  </si>
  <si>
    <t>Sheffield Central</t>
  </si>
  <si>
    <t>Sheffield, Hallam</t>
  </si>
  <si>
    <t>Sheffield, Heeley</t>
  </si>
  <si>
    <t>Sheffield South East</t>
  </si>
  <si>
    <t>Sherwood</t>
  </si>
  <si>
    <t>Shipley</t>
  </si>
  <si>
    <t>Shrewsbury and Atcham</t>
  </si>
  <si>
    <t>Sittingbourne and Sheppey</t>
  </si>
  <si>
    <t>Skipton and Ripon</t>
  </si>
  <si>
    <t>Sleaford and North Hykeham</t>
  </si>
  <si>
    <t>Slough</t>
  </si>
  <si>
    <t>Solihull</t>
  </si>
  <si>
    <t>Somerton and Frome</t>
  </si>
  <si>
    <t>South Basildon and East Thurrock</t>
  </si>
  <si>
    <t>South Cambridgeshire</t>
  </si>
  <si>
    <t>South Derbyshire</t>
  </si>
  <si>
    <t>South Dorset</t>
  </si>
  <si>
    <t>South East Cambridgeshire</t>
  </si>
  <si>
    <t>South East Cornwall</t>
  </si>
  <si>
    <t>South Holland and The Deepings</t>
  </si>
  <si>
    <t>South Leicestershire</t>
  </si>
  <si>
    <t>South Norfolk</t>
  </si>
  <si>
    <t>South Northamptonshire</t>
  </si>
  <si>
    <t>South Ribble</t>
  </si>
  <si>
    <t>South Shields</t>
  </si>
  <si>
    <t>South Staffordshire</t>
  </si>
  <si>
    <t>South Suffolk</t>
  </si>
  <si>
    <t>South Swindon</t>
  </si>
  <si>
    <t>South Thanet</t>
  </si>
  <si>
    <t>South West Bedfordshire</t>
  </si>
  <si>
    <t>South West Devon</t>
  </si>
  <si>
    <t>South West Hertfordshire</t>
  </si>
  <si>
    <t>South West Norfolk</t>
  </si>
  <si>
    <t>South West Surrey</t>
  </si>
  <si>
    <t>South West Wiltshire</t>
  </si>
  <si>
    <t>Southampton, Itchen</t>
  </si>
  <si>
    <t>Southampton, Test</t>
  </si>
  <si>
    <t>Southend West</t>
  </si>
  <si>
    <t>Southport</t>
  </si>
  <si>
    <t>Spelthorne</t>
  </si>
  <si>
    <t>St Albans</t>
  </si>
  <si>
    <t>St Austell and Newquay</t>
  </si>
  <si>
    <t>St Helens North</t>
  </si>
  <si>
    <t>St Helens South and Whiston</t>
  </si>
  <si>
    <t>St Ives</t>
  </si>
  <si>
    <t>Stafford</t>
  </si>
  <si>
    <t>Staffordshire Moorlands</t>
  </si>
  <si>
    <t>Stalybridge and Hyde</t>
  </si>
  <si>
    <t>Stevenage</t>
  </si>
  <si>
    <t>Stockport</t>
  </si>
  <si>
    <t>Stockton North</t>
  </si>
  <si>
    <t>Stockton South</t>
  </si>
  <si>
    <t>Stoke-on-Trent Central</t>
  </si>
  <si>
    <t>Stoke-on-Trent North</t>
  </si>
  <si>
    <t>Stoke-on-Trent South</t>
  </si>
  <si>
    <t>Stone</t>
  </si>
  <si>
    <t>Stourbridge</t>
  </si>
  <si>
    <t>Stratford-on-Avon</t>
  </si>
  <si>
    <t>Streatham</t>
  </si>
  <si>
    <t>Stretford and Urmston</t>
  </si>
  <si>
    <t>Stroud</t>
  </si>
  <si>
    <t>Suffolk Coastal</t>
  </si>
  <si>
    <t>Sunderland Central</t>
  </si>
  <si>
    <t>Surrey Heath</t>
  </si>
  <si>
    <t>Sutton and Cheam</t>
  </si>
  <si>
    <t>Sutton Coldfield</t>
  </si>
  <si>
    <t>Tamworth</t>
  </si>
  <si>
    <t>Tatton</t>
  </si>
  <si>
    <t>Taunton Deane</t>
  </si>
  <si>
    <t>Telford</t>
  </si>
  <si>
    <t>Tewkesbury</t>
  </si>
  <si>
    <t>The Cotswolds</t>
  </si>
  <si>
    <t>The Wrekin</t>
  </si>
  <si>
    <t>Thirsk and Malton</t>
  </si>
  <si>
    <t>Thornbury and Yate</t>
  </si>
  <si>
    <t>Thurrock</t>
  </si>
  <si>
    <t>Tiverton and Honiton</t>
  </si>
  <si>
    <t>Tonbridge and Malling</t>
  </si>
  <si>
    <t>Tooting</t>
  </si>
  <si>
    <t>Torbay</t>
  </si>
  <si>
    <t>Torridge and West Devon</t>
  </si>
  <si>
    <t>Totnes</t>
  </si>
  <si>
    <t>Tottenham</t>
  </si>
  <si>
    <t>Truro and Falmouth</t>
  </si>
  <si>
    <t>Tunbridge Wells</t>
  </si>
  <si>
    <t>Twickenham</t>
  </si>
  <si>
    <t>Tynemouth</t>
  </si>
  <si>
    <t>Uxbridge and South Ruislip</t>
  </si>
  <si>
    <t>Vauxhall</t>
  </si>
  <si>
    <t>Wakefield</t>
  </si>
  <si>
    <t>Wallasey</t>
  </si>
  <si>
    <t>Walsall North</t>
  </si>
  <si>
    <t>Walsall South</t>
  </si>
  <si>
    <t>Walthamstow</t>
  </si>
  <si>
    <t>Wansbeck</t>
  </si>
  <si>
    <t>Wantage</t>
  </si>
  <si>
    <t>Warley</t>
  </si>
  <si>
    <t>Warrington North</t>
  </si>
  <si>
    <t>Warrington South</t>
  </si>
  <si>
    <t>Warwick and Leamington</t>
  </si>
  <si>
    <t>Washington and Sunderland West</t>
  </si>
  <si>
    <t>Watford</t>
  </si>
  <si>
    <t>Waveney</t>
  </si>
  <si>
    <t>Wealden</t>
  </si>
  <si>
    <t>Weaver Vale</t>
  </si>
  <si>
    <t>Wellingborough</t>
  </si>
  <si>
    <t>Wells</t>
  </si>
  <si>
    <t>Welwyn Hatfield</t>
  </si>
  <si>
    <t>Wentworth and Dearne</t>
  </si>
  <si>
    <t>West Bromwich East</t>
  </si>
  <si>
    <t>West Bromwich West</t>
  </si>
  <si>
    <t>West Dorset</t>
  </si>
  <si>
    <t>West Ham</t>
  </si>
  <si>
    <t>West Lancashire</t>
  </si>
  <si>
    <t>West Suffolk</t>
  </si>
  <si>
    <t>West Worcestershire</t>
  </si>
  <si>
    <t>Westminster North</t>
  </si>
  <si>
    <t>Westmorland and Lonsdale</t>
  </si>
  <si>
    <t>Weston-Super-Mare</t>
  </si>
  <si>
    <t>Wigan</t>
  </si>
  <si>
    <t>Wimbledon</t>
  </si>
  <si>
    <t>Winchester</t>
  </si>
  <si>
    <t>Windsor</t>
  </si>
  <si>
    <t>Wirral South</t>
  </si>
  <si>
    <t>Wirral West</t>
  </si>
  <si>
    <t>Witham</t>
  </si>
  <si>
    <t>Witney</t>
  </si>
  <si>
    <t>Woking</t>
  </si>
  <si>
    <t>Wokingham</t>
  </si>
  <si>
    <t>Wolverhampton North East</t>
  </si>
  <si>
    <t>Wolverhampton South East</t>
  </si>
  <si>
    <t>Wolverhampton South West</t>
  </si>
  <si>
    <t>Worcester</t>
  </si>
  <si>
    <t>Workington</t>
  </si>
  <si>
    <t>Worsley and Eccles South</t>
  </si>
  <si>
    <t>Worthing West</t>
  </si>
  <si>
    <t>Wycombe</t>
  </si>
  <si>
    <t>Wyre and Preston North</t>
  </si>
  <si>
    <t>Wyre Forest</t>
  </si>
  <si>
    <t>Wythenshawe and Sale East</t>
  </si>
  <si>
    <t>Yeovil</t>
  </si>
  <si>
    <t>York Central</t>
  </si>
  <si>
    <t>York Outer</t>
  </si>
  <si>
    <t>Aberdeen North</t>
  </si>
  <si>
    <t>Aberdeen South</t>
  </si>
  <si>
    <t>Airdrie and Shotts</t>
  </si>
  <si>
    <t>Angus</t>
  </si>
  <si>
    <t>Argyll and Bute</t>
  </si>
  <si>
    <t>Ayr, Carrick and Cumnock</t>
  </si>
  <si>
    <t>Banff and Buchan</t>
  </si>
  <si>
    <t>Berwickshire, Roxburgh and Selkirk</t>
  </si>
  <si>
    <t>Caithness, Sutherland and Easter Ross</t>
  </si>
  <si>
    <t>Central Ayrshire</t>
  </si>
  <si>
    <t>Coatbridge, Chryston and Bellshill</t>
  </si>
  <si>
    <t>Cumbernauld, Kilsyth and Kirkintilloch East</t>
  </si>
  <si>
    <t>Dumfries and Galloway</t>
  </si>
  <si>
    <t>Dumfriesshire, Clydesdale and Tweeddale</t>
  </si>
  <si>
    <t>Dundee East</t>
  </si>
  <si>
    <t>Dundee West</t>
  </si>
  <si>
    <t>Dunfermline and West Fife</t>
  </si>
  <si>
    <t>East Dunbartonshire</t>
  </si>
  <si>
    <t>East Kilbride, Strathaven and Lesmahagow</t>
  </si>
  <si>
    <t>East Lothian</t>
  </si>
  <si>
    <t>East Renfrewshire</t>
  </si>
  <si>
    <t>Edinburgh East</t>
  </si>
  <si>
    <t>Edinburgh North and Leith</t>
  </si>
  <si>
    <t>Edinburgh South</t>
  </si>
  <si>
    <t>Edinburgh South West</t>
  </si>
  <si>
    <t>Edinburgh West</t>
  </si>
  <si>
    <t>Falkirk</t>
  </si>
  <si>
    <t>Glasgow Central</t>
  </si>
  <si>
    <t>Glasgow East</t>
  </si>
  <si>
    <t>Glasgow North</t>
  </si>
  <si>
    <t>Glasgow North East</t>
  </si>
  <si>
    <t>Glasgow North West</t>
  </si>
  <si>
    <t>Glasgow South</t>
  </si>
  <si>
    <t>Glasgow South West</t>
  </si>
  <si>
    <t>Glenrothes</t>
  </si>
  <si>
    <t>Gordon</t>
  </si>
  <si>
    <t>Inverclyde</t>
  </si>
  <si>
    <t>Inverness, Nairn, Badenoch and Strathspey</t>
  </si>
  <si>
    <t>Kilmarnock and Loudoun</t>
  </si>
  <si>
    <t>Kirkcaldy and Cowdenbeath</t>
  </si>
  <si>
    <t>Lanark and Hamilton East</t>
  </si>
  <si>
    <t>Linlithgow and East Falkirk</t>
  </si>
  <si>
    <t>Livingston</t>
  </si>
  <si>
    <t>Midlothian</t>
  </si>
  <si>
    <t>Moray</t>
  </si>
  <si>
    <t>Motherwell and Wishaw</t>
  </si>
  <si>
    <t>Na h-Eileanan an Iar</t>
  </si>
  <si>
    <t>North Ayrshire and Arran</t>
  </si>
  <si>
    <t>North East Fife</t>
  </si>
  <si>
    <t>Ochil and South Perthshire</t>
  </si>
  <si>
    <t>Orkney and Shetland</t>
  </si>
  <si>
    <t>Paisley and Renfrewshire North</t>
  </si>
  <si>
    <t>Paisley and Renfrewshire South</t>
  </si>
  <si>
    <t>Perth and North Perthshire</t>
  </si>
  <si>
    <t>Ross, Skye and Lochaber</t>
  </si>
  <si>
    <t>Rutherglen and Hamilton West</t>
  </si>
  <si>
    <t>Stirling</t>
  </si>
  <si>
    <t>West Aberdeenshire and Kincardine</t>
  </si>
  <si>
    <t>West Dunbartonshire</t>
  </si>
  <si>
    <t>Aberavon</t>
  </si>
  <si>
    <t>Aberconwy</t>
  </si>
  <si>
    <t>Alyn and Deeside</t>
  </si>
  <si>
    <t>Arfon</t>
  </si>
  <si>
    <t>Blaenau Gwent</t>
  </si>
  <si>
    <t>Brecon and Radnorshire</t>
  </si>
  <si>
    <t>Bridgend</t>
  </si>
  <si>
    <t>Caerphilly</t>
  </si>
  <si>
    <t>Cardiff Central</t>
  </si>
  <si>
    <t>Cardiff North</t>
  </si>
  <si>
    <t>Cardiff South and Penarth</t>
  </si>
  <si>
    <t>Cardiff West</t>
  </si>
  <si>
    <t>Carmarthen East and Dinefwr</t>
  </si>
  <si>
    <t>Carmarthen West and South Pembrokeshire</t>
  </si>
  <si>
    <t>Ceredigion</t>
  </si>
  <si>
    <t>Clwyd South</t>
  </si>
  <si>
    <t>Clwyd West</t>
  </si>
  <si>
    <t>Cynon Valley</t>
  </si>
  <si>
    <t>Delyn</t>
  </si>
  <si>
    <t>Dwyfor Meirionnydd</t>
  </si>
  <si>
    <t>Gower</t>
  </si>
  <si>
    <t>Islwyn</t>
  </si>
  <si>
    <t>Llanelli</t>
  </si>
  <si>
    <t>Merthyr Tydfil and Rhymney</t>
  </si>
  <si>
    <t>Monmouth</t>
  </si>
  <si>
    <t>Montgomeryshire</t>
  </si>
  <si>
    <t>Neath</t>
  </si>
  <si>
    <t>Newport East</t>
  </si>
  <si>
    <t>Newport West</t>
  </si>
  <si>
    <t>Ogmore</t>
  </si>
  <si>
    <t>Pontypridd</t>
  </si>
  <si>
    <t>Preseli Pembrokeshire</t>
  </si>
  <si>
    <t>Rhondda</t>
  </si>
  <si>
    <t>Swansea East</t>
  </si>
  <si>
    <t>Swansea West</t>
  </si>
  <si>
    <t>Torfaen</t>
  </si>
  <si>
    <t>Vale of Clwyd</t>
  </si>
  <si>
    <t>Vale of Glamorgan</t>
  </si>
  <si>
    <t>Wrexham</t>
  </si>
  <si>
    <t>Ynys Môn</t>
  </si>
  <si>
    <t>Belfast East</t>
  </si>
  <si>
    <t>Belfast North</t>
  </si>
  <si>
    <t>Belfast South</t>
  </si>
  <si>
    <t>Belfast West</t>
  </si>
  <si>
    <t>East Antrim</t>
  </si>
  <si>
    <t>East Londonderry</t>
  </si>
  <si>
    <t>Fermanagh and South Tyrone</t>
  </si>
  <si>
    <t>Foyle</t>
  </si>
  <si>
    <t>Lagan Valley</t>
  </si>
  <si>
    <t>Mid Ulster/Mid Ulster</t>
  </si>
  <si>
    <t>Newry and Armagh</t>
  </si>
  <si>
    <t>North Antrim</t>
  </si>
  <si>
    <t>North Down</t>
  </si>
  <si>
    <t>South Antrim</t>
  </si>
  <si>
    <t>South Down</t>
  </si>
  <si>
    <t>Strangford</t>
  </si>
  <si>
    <t>Upper Bann</t>
  </si>
  <si>
    <t>West Tyrone</t>
  </si>
  <si>
    <t>Projects</t>
  </si>
  <si>
    <t>Other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</si>
</sst>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quot;£&quot;#,##0.00"/>
    <numFmt numFmtId="165" formatCode="&quot;£&quot;#,##0"/>
  </numFmts>
  <fonts count="16" x14ac:knownFonts="1">
    <font>
      <sz val="11"/>
      <color theme="1"/>
      <name val="Calibri"/>
      <family val="2"/>
      <scheme val="minor"/>
    </font>
    <font>
      <sz val="11"/>
      <color theme="1"/>
      <name val="Calibri"/>
      <family val="2"/>
      <scheme val="minor"/>
    </font>
    <font>
      <b/>
      <sz val="11"/>
      <color theme="1"/>
      <name val="Calibri"/>
      <family val="2"/>
      <scheme val="minor"/>
    </font>
    <font>
      <sz val="12"/>
      <color theme="1"/>
      <name val="Arial"/>
      <family val="2"/>
    </font>
    <font>
      <sz val="8"/>
      <name val="Calibri"/>
      <family val="2"/>
      <scheme val="minor"/>
    </font>
    <font>
      <b/>
      <sz val="11"/>
      <color rgb="FFFF0000"/>
      <name val="Calibri"/>
      <family val="2"/>
      <scheme val="minor"/>
    </font>
    <font>
      <b/>
      <sz val="12"/>
      <name val="Arial"/>
      <family val="2"/>
    </font>
    <font>
      <b/>
      <sz val="12"/>
      <color rgb="FFFA7D00"/>
      <name val="Arial"/>
      <family val="2"/>
    </font>
    <font>
      <sz val="20"/>
      <color theme="1"/>
      <name val="Arial"/>
      <family val="2"/>
    </font>
    <font>
      <i/>
      <sz val="12"/>
      <color theme="1"/>
      <name val="Arial"/>
      <family val="2"/>
    </font>
    <font>
      <b/>
      <sz val="12"/>
      <color theme="4"/>
      <name val="Arial"/>
      <family val="2"/>
    </font>
    <font>
      <b/>
      <i/>
      <sz val="12"/>
      <color theme="1"/>
      <name val="Arial"/>
      <family val="2"/>
    </font>
    <font>
      <b/>
      <sz val="18"/>
      <color theme="1"/>
      <name val="Arial"/>
      <family val="2"/>
    </font>
    <font>
      <sz val="12"/>
      <color theme="0" tint="-0.14999847407452621"/>
      <name val="Arial"/>
      <family val="2"/>
    </font>
    <font>
      <b/>
      <sz val="12"/>
      <color theme="1"/>
      <name val="Arial"/>
      <family val="2"/>
    </font>
    <font>
      <b/>
      <sz val="20"/>
      <color theme="1"/>
      <name val="Arial"/>
      <family val="2"/>
    </font>
  </fonts>
  <fills count="8">
    <fill>
      <patternFill patternType="none"/>
    </fill>
    <fill>
      <patternFill patternType="gray125"/>
    </fill>
    <fill>
      <patternFill patternType="solid">
        <fgColor rgb="FFF2F2F2"/>
      </patternFill>
    </fill>
    <fill>
      <patternFill patternType="solid">
        <fgColor theme="0"/>
        <bgColor indexed="64"/>
      </patternFill>
    </fill>
    <fill>
      <patternFill patternType="solid">
        <fgColor theme="2"/>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theme="8" tint="0.79998168889431442"/>
        <bgColor indexed="64"/>
      </patternFill>
    </fill>
  </fills>
  <borders count="41">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hair">
        <color indexed="64"/>
      </left>
      <right style="hair">
        <color indexed="64"/>
      </right>
      <top/>
      <bottom/>
      <diagonal/>
    </border>
    <border>
      <left style="thick">
        <color indexed="64"/>
      </left>
      <right/>
      <top/>
      <bottom/>
      <diagonal/>
    </border>
    <border>
      <left style="hair">
        <color indexed="64"/>
      </left>
      <right/>
      <top/>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ck">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style="thick">
        <color indexed="64"/>
      </left>
      <right/>
      <top style="hair">
        <color indexed="64"/>
      </top>
      <bottom/>
      <diagonal/>
    </border>
    <border>
      <left/>
      <right/>
      <top/>
      <bottom style="hair">
        <color indexed="64"/>
      </bottom>
      <diagonal/>
    </border>
    <border>
      <left style="thick">
        <color indexed="64"/>
      </left>
      <right/>
      <top/>
      <bottom style="hair">
        <color indexed="64"/>
      </bottom>
      <diagonal/>
    </border>
    <border>
      <left/>
      <right style="hair">
        <color indexed="64"/>
      </right>
      <top style="hair">
        <color indexed="64"/>
      </top>
      <bottom/>
      <diagonal/>
    </border>
    <border>
      <left/>
      <right style="hair">
        <color indexed="64"/>
      </right>
      <top/>
      <bottom/>
      <diagonal/>
    </border>
    <border>
      <left/>
      <right/>
      <top/>
      <bottom style="thin">
        <color indexed="64"/>
      </bottom>
      <diagonal/>
    </border>
    <border>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right style="thin">
        <color indexed="64"/>
      </right>
      <top/>
      <bottom style="thin">
        <color indexed="64"/>
      </bottom>
      <diagonal/>
    </border>
    <border>
      <left/>
      <right style="thin">
        <color indexed="64"/>
      </right>
      <top style="hair">
        <color indexed="64"/>
      </top>
      <bottom style="hair">
        <color indexed="64"/>
      </bottom>
      <diagonal/>
    </border>
    <border>
      <left style="hair">
        <color indexed="64"/>
      </left>
      <right/>
      <top style="thin">
        <color indexed="64"/>
      </top>
      <bottom/>
      <diagonal/>
    </border>
    <border>
      <left style="hair">
        <color indexed="64"/>
      </left>
      <right/>
      <top/>
      <bottom style="thin">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hair">
        <color indexed="64"/>
      </left>
      <right style="hair">
        <color indexed="64"/>
      </right>
      <top/>
      <bottom style="hair">
        <color indexed="64"/>
      </bottom>
      <diagonal/>
    </border>
    <border>
      <left/>
      <right style="hair">
        <color indexed="64"/>
      </right>
      <top style="hair">
        <color indexed="64"/>
      </top>
      <bottom style="hair">
        <color indexed="64"/>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top/>
      <bottom style="hair">
        <color rgb="FF7F7F7F"/>
      </bottom>
      <diagonal/>
    </border>
    <border>
      <left style="thin">
        <color rgb="FF7F7F7F"/>
      </left>
      <right/>
      <top style="thin">
        <color indexed="64"/>
      </top>
      <bottom/>
      <diagonal/>
    </border>
    <border>
      <left style="thin">
        <color rgb="FF7F7F7F"/>
      </left>
      <right/>
      <top/>
      <bottom/>
      <diagonal/>
    </border>
    <border>
      <left style="thin">
        <color rgb="FF7F7F7F"/>
      </left>
      <right/>
      <top/>
      <bottom style="thin">
        <color indexed="64"/>
      </bottom>
      <diagonal/>
    </border>
  </borders>
  <cellStyleXfs count="6">
    <xf numFmtId="0" fontId="0" fillId="0" borderId="0"/>
    <xf numFmtId="9" fontId="1" fillId="0" borderId="0" applyFont="0" applyFill="0" applyBorder="0" applyAlignment="0" applyProtection="0"/>
    <xf numFmtId="0" fontId="3" fillId="0" borderId="0"/>
    <xf numFmtId="0" fontId="7" fillId="2" borderId="1" applyNumberFormat="0" applyAlignment="0" applyProtection="0"/>
    <xf numFmtId="44" fontId="3" fillId="0" borderId="0" applyFont="0" applyFill="0" applyBorder="0" applyAlignment="0" applyProtection="0"/>
    <xf numFmtId="9" fontId="3" fillId="0" borderId="0" applyFont="0" applyFill="0" applyBorder="0" applyAlignment="0" applyProtection="0"/>
  </cellStyleXfs>
  <cellXfs count="105">
    <xf numFmtId="0" fontId="0" fillId="0" borderId="0" xfId="0"/>
    <xf numFmtId="0" fontId="2" fillId="3" borderId="0" xfId="0" applyFont="1" applyFill="1"/>
    <xf numFmtId="0" fontId="0" fillId="3" borderId="0" xfId="0" applyFill="1"/>
    <xf numFmtId="0" fontId="2" fillId="3" borderId="2" xfId="0" applyFont="1" applyFill="1" applyBorder="1"/>
    <xf numFmtId="0" fontId="0" fillId="3" borderId="2" xfId="0" applyFill="1" applyBorder="1"/>
    <xf numFmtId="0" fontId="2" fillId="4" borderId="2" xfId="0" applyFont="1" applyFill="1" applyBorder="1"/>
    <xf numFmtId="164" fontId="0" fillId="3" borderId="2" xfId="0" applyNumberFormat="1" applyFill="1" applyBorder="1" applyAlignment="1">
      <alignment horizontal="center"/>
    </xf>
    <xf numFmtId="164" fontId="2" fillId="4" borderId="2" xfId="0" applyNumberFormat="1" applyFont="1" applyFill="1" applyBorder="1" applyAlignment="1">
      <alignment horizontal="center"/>
    </xf>
    <xf numFmtId="0" fontId="0" fillId="4" borderId="2" xfId="0" applyFont="1" applyFill="1" applyBorder="1"/>
    <xf numFmtId="164" fontId="2" fillId="3" borderId="2" xfId="0" applyNumberFormat="1" applyFont="1" applyFill="1" applyBorder="1" applyAlignment="1">
      <alignment horizontal="center"/>
    </xf>
    <xf numFmtId="0" fontId="0" fillId="3" borderId="0" xfId="0" applyFont="1" applyFill="1"/>
    <xf numFmtId="0" fontId="0" fillId="3" borderId="2" xfId="0" applyFont="1" applyFill="1" applyBorder="1" applyAlignment="1">
      <alignment vertical="center"/>
    </xf>
    <xf numFmtId="0" fontId="0" fillId="3" borderId="2" xfId="0" applyFont="1" applyFill="1" applyBorder="1" applyAlignment="1">
      <alignment horizontal="center"/>
    </xf>
    <xf numFmtId="0" fontId="0" fillId="3" borderId="0" xfId="0" applyFill="1" applyBorder="1"/>
    <xf numFmtId="0" fontId="2" fillId="4" borderId="4" xfId="0" applyFont="1" applyFill="1" applyBorder="1"/>
    <xf numFmtId="9" fontId="0" fillId="3" borderId="2" xfId="0" applyNumberFormat="1" applyFill="1" applyBorder="1" applyAlignment="1">
      <alignment horizontal="center"/>
    </xf>
    <xf numFmtId="0" fontId="0" fillId="3" borderId="6" xfId="0" applyFill="1" applyBorder="1" applyAlignment="1">
      <alignment horizontal="center"/>
    </xf>
    <xf numFmtId="9" fontId="0" fillId="3" borderId="2" xfId="1" applyFont="1" applyFill="1" applyBorder="1" applyAlignment="1">
      <alignment horizontal="center"/>
    </xf>
    <xf numFmtId="49" fontId="0" fillId="3" borderId="2" xfId="0" applyNumberFormat="1" applyFill="1" applyBorder="1"/>
    <xf numFmtId="0" fontId="12" fillId="5" borderId="0" xfId="0" applyFont="1" applyFill="1"/>
    <xf numFmtId="0" fontId="8" fillId="5" borderId="0" xfId="0" applyFont="1" applyFill="1"/>
    <xf numFmtId="165" fontId="8" fillId="5" borderId="0" xfId="0" applyNumberFormat="1" applyFont="1" applyFill="1"/>
    <xf numFmtId="0" fontId="8" fillId="5" borderId="0" xfId="0" applyFont="1" applyFill="1" applyAlignment="1">
      <alignment horizontal="center"/>
    </xf>
    <xf numFmtId="164" fontId="8" fillId="5" borderId="0" xfId="0" applyNumberFormat="1" applyFont="1" applyFill="1"/>
    <xf numFmtId="0" fontId="8" fillId="5" borderId="8" xfId="0" applyFont="1" applyFill="1" applyBorder="1"/>
    <xf numFmtId="0" fontId="8" fillId="6" borderId="0" xfId="0" applyFont="1" applyFill="1"/>
    <xf numFmtId="0" fontId="8" fillId="6" borderId="0" xfId="0" applyFont="1" applyFill="1" applyAlignment="1">
      <alignment horizontal="center" vertical="center"/>
    </xf>
    <xf numFmtId="0" fontId="9" fillId="5" borderId="0" xfId="0" applyFont="1" applyFill="1"/>
    <xf numFmtId="0" fontId="0" fillId="5" borderId="0" xfId="0" applyFill="1"/>
    <xf numFmtId="0" fontId="0" fillId="5" borderId="8" xfId="0" applyFill="1" applyBorder="1"/>
    <xf numFmtId="0" fontId="0" fillId="6" borderId="0" xfId="0" applyFill="1" applyAlignment="1">
      <alignment vertical="top"/>
    </xf>
    <xf numFmtId="0" fontId="0" fillId="6" borderId="0" xfId="0" applyFill="1"/>
    <xf numFmtId="0" fontId="0" fillId="6" borderId="0" xfId="0" applyFill="1" applyAlignment="1">
      <alignment horizontal="center" vertical="center"/>
    </xf>
    <xf numFmtId="0" fontId="13" fillId="6" borderId="0" xfId="0" applyFont="1" applyFill="1" applyAlignment="1">
      <alignment horizontal="center" vertical="center"/>
    </xf>
    <xf numFmtId="0" fontId="11" fillId="5" borderId="0" xfId="0" applyFont="1" applyFill="1"/>
    <xf numFmtId="165" fontId="11" fillId="5" borderId="0" xfId="0" applyNumberFormat="1" applyFont="1" applyFill="1" applyAlignment="1">
      <alignment horizontal="center"/>
    </xf>
    <xf numFmtId="0" fontId="11" fillId="5" borderId="0" xfId="0" applyFont="1" applyFill="1" applyAlignment="1">
      <alignment horizontal="center"/>
    </xf>
    <xf numFmtId="164" fontId="0" fillId="5" borderId="0" xfId="0" applyNumberFormat="1" applyFill="1"/>
    <xf numFmtId="0" fontId="0" fillId="5" borderId="10" xfId="0" applyFill="1" applyBorder="1"/>
    <xf numFmtId="165" fontId="0" fillId="5" borderId="33" xfId="0" applyNumberFormat="1" applyFill="1" applyBorder="1"/>
    <xf numFmtId="0" fontId="0" fillId="5" borderId="11" xfId="0" applyFill="1" applyBorder="1" applyAlignment="1">
      <alignment horizontal="center"/>
    </xf>
    <xf numFmtId="0" fontId="0" fillId="5" borderId="27" xfId="0" applyFill="1" applyBorder="1"/>
    <xf numFmtId="164" fontId="0" fillId="3" borderId="2" xfId="0" applyNumberFormat="1" applyFill="1" applyBorder="1" applyProtection="1">
      <protection locked="0"/>
    </xf>
    <xf numFmtId="0" fontId="0" fillId="5" borderId="12" xfId="0" applyFill="1" applyBorder="1"/>
    <xf numFmtId="165" fontId="0" fillId="5" borderId="0" xfId="0" applyNumberFormat="1" applyFill="1"/>
    <xf numFmtId="0" fontId="0" fillId="5" borderId="0" xfId="0" applyFill="1" applyAlignment="1">
      <alignment horizontal="center"/>
    </xf>
    <xf numFmtId="164" fontId="10" fillId="5" borderId="0" xfId="0" applyNumberFormat="1" applyFont="1" applyFill="1" applyAlignment="1">
      <alignment horizontal="left" vertical="top"/>
    </xf>
    <xf numFmtId="0" fontId="0" fillId="5" borderId="13" xfId="0" applyFill="1" applyBorder="1"/>
    <xf numFmtId="165" fontId="0" fillId="5" borderId="13" xfId="0" applyNumberFormat="1" applyFill="1" applyBorder="1"/>
    <xf numFmtId="165" fontId="0" fillId="5" borderId="14" xfId="0" applyNumberFormat="1" applyFill="1" applyBorder="1"/>
    <xf numFmtId="0" fontId="0" fillId="5" borderId="15" xfId="0" applyFill="1" applyBorder="1" applyAlignment="1">
      <alignment horizontal="center"/>
    </xf>
    <xf numFmtId="0" fontId="0" fillId="5" borderId="16" xfId="0" applyFill="1" applyBorder="1"/>
    <xf numFmtId="0" fontId="0" fillId="5" borderId="17" xfId="0" applyFill="1" applyBorder="1"/>
    <xf numFmtId="164" fontId="0" fillId="5" borderId="13" xfId="0" applyNumberFormat="1" applyFill="1" applyBorder="1"/>
    <xf numFmtId="164" fontId="7" fillId="2" borderId="1" xfId="3" applyNumberFormat="1"/>
    <xf numFmtId="165" fontId="0" fillId="5" borderId="7" xfId="0" applyNumberFormat="1" applyFill="1" applyBorder="1"/>
    <xf numFmtId="0" fontId="0" fillId="5" borderId="9" xfId="0" applyFill="1" applyBorder="1" applyAlignment="1">
      <alignment horizontal="center"/>
    </xf>
    <xf numFmtId="0" fontId="0" fillId="5" borderId="18" xfId="0" applyFill="1" applyBorder="1"/>
    <xf numFmtId="165" fontId="0" fillId="5" borderId="18" xfId="0" applyNumberFormat="1" applyFill="1" applyBorder="1"/>
    <xf numFmtId="165" fontId="0" fillId="5" borderId="32" xfId="0" applyNumberFormat="1" applyFill="1" applyBorder="1"/>
    <xf numFmtId="0" fontId="0" fillId="5" borderId="19" xfId="0" applyFill="1" applyBorder="1"/>
    <xf numFmtId="164" fontId="0" fillId="5" borderId="18" xfId="0" applyNumberFormat="1" applyFill="1" applyBorder="1"/>
    <xf numFmtId="0" fontId="0" fillId="7" borderId="2" xfId="0" applyFill="1" applyBorder="1" applyAlignment="1" applyProtection="1">
      <alignment horizontal="center"/>
      <protection locked="0"/>
    </xf>
    <xf numFmtId="0" fontId="0" fillId="6" borderId="31" xfId="0" applyFill="1" applyBorder="1" applyAlignment="1">
      <alignment horizontal="center"/>
    </xf>
    <xf numFmtId="0" fontId="0" fillId="6" borderId="10" xfId="0" applyFill="1" applyBorder="1" applyAlignment="1" applyProtection="1">
      <alignment horizontal="center"/>
      <protection locked="0"/>
    </xf>
    <xf numFmtId="0" fontId="0" fillId="6" borderId="18" xfId="0" applyFill="1" applyBorder="1"/>
    <xf numFmtId="0" fontId="0" fillId="6" borderId="37" xfId="0" applyFill="1" applyBorder="1"/>
    <xf numFmtId="0" fontId="13" fillId="6" borderId="33" xfId="0" applyFont="1" applyFill="1" applyBorder="1"/>
    <xf numFmtId="0" fontId="13" fillId="6" borderId="18" xfId="0" applyFont="1" applyFill="1" applyBorder="1"/>
    <xf numFmtId="0" fontId="7" fillId="6" borderId="30" xfId="3" applyFill="1" applyBorder="1"/>
    <xf numFmtId="0" fontId="0" fillId="6" borderId="0" xfId="0" applyFill="1" applyAlignment="1">
      <alignment horizontal="center"/>
    </xf>
    <xf numFmtId="0" fontId="13" fillId="6" borderId="0" xfId="0" applyFont="1" applyFill="1"/>
    <xf numFmtId="0" fontId="7" fillId="6" borderId="0" xfId="3" applyFill="1" applyBorder="1"/>
    <xf numFmtId="164" fontId="0" fillId="6" borderId="0" xfId="0" applyNumberFormat="1" applyFill="1"/>
    <xf numFmtId="0" fontId="0" fillId="6" borderId="13" xfId="0" applyFill="1" applyBorder="1"/>
    <xf numFmtId="0" fontId="0" fillId="6" borderId="20" xfId="0" applyFill="1" applyBorder="1"/>
    <xf numFmtId="0" fontId="14" fillId="6" borderId="0" xfId="0" applyFont="1" applyFill="1" applyAlignment="1">
      <alignment horizontal="center" vertical="center"/>
    </xf>
    <xf numFmtId="0" fontId="0" fillId="6" borderId="21" xfId="0" applyFill="1" applyBorder="1"/>
    <xf numFmtId="0" fontId="0" fillId="6" borderId="22" xfId="0" applyFill="1" applyBorder="1"/>
    <xf numFmtId="0" fontId="0" fillId="6" borderId="23" xfId="0" applyFill="1" applyBorder="1"/>
    <xf numFmtId="165" fontId="0" fillId="5" borderId="24" xfId="0" applyNumberFormat="1" applyFill="1" applyBorder="1"/>
    <xf numFmtId="0" fontId="0" fillId="5" borderId="28" xfId="0" applyFill="1" applyBorder="1" applyAlignment="1">
      <alignment horizontal="center"/>
    </xf>
    <xf numFmtId="0" fontId="0" fillId="5" borderId="5" xfId="0" applyFill="1" applyBorder="1"/>
    <xf numFmtId="0" fontId="0" fillId="6" borderId="34" xfId="0" applyFill="1" applyBorder="1"/>
    <xf numFmtId="0" fontId="14" fillId="6" borderId="34" xfId="0" applyFont="1" applyFill="1" applyBorder="1" applyAlignment="1">
      <alignment horizontal="center" vertical="center"/>
    </xf>
    <xf numFmtId="165" fontId="0" fillId="5" borderId="25" xfId="0" applyNumberFormat="1" applyFill="1" applyBorder="1"/>
    <xf numFmtId="0" fontId="0" fillId="5" borderId="29" xfId="0" applyFill="1" applyBorder="1" applyAlignment="1">
      <alignment horizontal="center"/>
    </xf>
    <xf numFmtId="0" fontId="0" fillId="5" borderId="26" xfId="0" applyFill="1" applyBorder="1"/>
    <xf numFmtId="0" fontId="14" fillId="6" borderId="22" xfId="0" applyFont="1" applyFill="1" applyBorder="1" applyAlignment="1">
      <alignment horizontal="center" vertical="center"/>
    </xf>
    <xf numFmtId="0" fontId="15" fillId="6" borderId="39" xfId="0" applyFont="1" applyFill="1" applyBorder="1" applyAlignment="1">
      <alignment horizontal="center" vertical="center" textRotation="90"/>
    </xf>
    <xf numFmtId="0" fontId="0" fillId="0" borderId="39" xfId="0" applyBorder="1" applyAlignment="1">
      <alignment horizontal="center" vertical="center" textRotation="90"/>
    </xf>
    <xf numFmtId="0" fontId="0" fillId="0" borderId="40" xfId="0" applyBorder="1" applyAlignment="1">
      <alignment horizontal="center" vertical="center" textRotation="90"/>
    </xf>
    <xf numFmtId="164" fontId="15" fillId="5" borderId="38" xfId="0" applyNumberFormat="1" applyFont="1" applyFill="1" applyBorder="1" applyAlignment="1">
      <alignment horizontal="center" vertical="center" textRotation="90"/>
    </xf>
    <xf numFmtId="0" fontId="15" fillId="6" borderId="40" xfId="0" applyFont="1" applyFill="1" applyBorder="1" applyAlignment="1">
      <alignment horizontal="center" vertical="center" textRotation="90"/>
    </xf>
    <xf numFmtId="0" fontId="15" fillId="5" borderId="39" xfId="0" applyFont="1" applyFill="1" applyBorder="1" applyAlignment="1">
      <alignment horizontal="center" vertical="center" textRotation="90"/>
    </xf>
    <xf numFmtId="164" fontId="12" fillId="5" borderId="0" xfId="0" applyNumberFormat="1" applyFont="1" applyFill="1" applyAlignment="1">
      <alignment wrapText="1"/>
    </xf>
    <xf numFmtId="0" fontId="0" fillId="0" borderId="0" xfId="0"/>
    <xf numFmtId="164" fontId="7" fillId="2" borderId="35" xfId="3" applyNumberFormat="1" applyBorder="1" applyAlignment="1">
      <alignment horizontal="center" vertical="center"/>
    </xf>
    <xf numFmtId="0" fontId="0" fillId="0" borderId="34" xfId="0" applyBorder="1" applyAlignment="1">
      <alignment horizontal="center"/>
    </xf>
    <xf numFmtId="0" fontId="0" fillId="0" borderId="5" xfId="0" applyBorder="1" applyAlignment="1">
      <alignment horizontal="center"/>
    </xf>
    <xf numFmtId="164" fontId="6" fillId="6" borderId="6" xfId="0" applyNumberFormat="1" applyFont="1" applyFill="1" applyBorder="1" applyAlignment="1">
      <alignment horizontal="center" vertical="center" wrapText="1"/>
    </xf>
    <xf numFmtId="0" fontId="0" fillId="0" borderId="36" xfId="0" applyBorder="1" applyAlignment="1">
      <alignment horizontal="center"/>
    </xf>
    <xf numFmtId="0" fontId="0" fillId="0" borderId="3" xfId="0" applyBorder="1" applyAlignment="1">
      <alignment horizontal="center"/>
    </xf>
    <xf numFmtId="164" fontId="15" fillId="5" borderId="39" xfId="0" applyNumberFormat="1" applyFont="1" applyFill="1" applyBorder="1" applyAlignment="1">
      <alignment horizontal="center" vertical="center" textRotation="90"/>
    </xf>
    <xf numFmtId="9" fontId="2" fillId="4" borderId="2" xfId="0" applyNumberFormat="1" applyFont="1" applyFill="1" applyBorder="1" applyAlignment="1">
      <alignment horizontal="center"/>
    </xf>
  </cellXfs>
  <cellStyles count="6">
    <cellStyle name="Calculation 2" xfId="3" xr:uid="{CFBF7086-8CA5-4022-804D-1EB1B0EC66BD}"/>
    <cellStyle name="Currency 2" xfId="4" xr:uid="{AA3E6AEC-4411-454D-AD7D-BF121EA4F3C2}"/>
    <cellStyle name="Normal" xfId="0" builtinId="0"/>
    <cellStyle name="Normal 2" xfId="2" xr:uid="{642E36E9-1DBC-4EAF-8B14-048F1F6752D1}"/>
    <cellStyle name="Percent" xfId="1" builtinId="5"/>
    <cellStyle name="Percent 2" xfId="5" xr:uid="{3A85EA9B-DFCE-4A19-B1DD-F3111F54CB19}"/>
  </cellStyles>
  <dxfs count="16">
    <dxf>
      <font>
        <color auto="1"/>
      </font>
      <fill>
        <patternFill>
          <bgColor rgb="FF92D050"/>
        </patternFill>
      </fill>
    </dxf>
    <dxf>
      <font>
        <color auto="1"/>
      </font>
      <fill>
        <patternFill>
          <bgColor rgb="FFFFFF00"/>
        </patternFill>
      </fill>
    </dxf>
    <dxf>
      <font>
        <color theme="0"/>
      </font>
      <fill>
        <patternFill>
          <bgColor rgb="FFFF0000"/>
        </patternFill>
      </fill>
    </dxf>
    <dxf>
      <font>
        <color theme="1"/>
      </font>
      <fill>
        <patternFill>
          <bgColor rgb="FFFFFF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auto="1"/>
      </font>
      <fill>
        <patternFill>
          <bgColor rgb="FF92D050"/>
        </patternFill>
      </fill>
    </dxf>
    <dxf>
      <font>
        <b/>
        <i val="0"/>
        <color theme="1"/>
      </font>
      <fill>
        <patternFill>
          <bgColor rgb="FFFFFF00"/>
        </patternFill>
      </fill>
    </dxf>
    <dxf>
      <font>
        <color theme="0"/>
      </font>
      <fill>
        <patternFill>
          <bgColor rgb="FFFF0000"/>
        </patternFill>
      </fill>
    </dxf>
    <dxf>
      <font>
        <color theme="0"/>
      </font>
      <fill>
        <patternFill>
          <bgColor rgb="FFFF0000"/>
        </patternFill>
      </fill>
    </dxf>
    <dxf>
      <font>
        <b/>
        <i val="0"/>
      </font>
    </dxf>
    <dxf>
      <font>
        <b/>
        <i val="0"/>
      </font>
    </dxf>
    <dxf>
      <font>
        <color theme="0"/>
      </font>
    </dxf>
    <dxf>
      <font>
        <color theme="0"/>
      </font>
    </dxf>
    <dxf>
      <font>
        <color theme="0"/>
      </font>
    </dxf>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0</xdr:colOff>
      <xdr:row>9</xdr:row>
      <xdr:rowOff>114300</xdr:rowOff>
    </xdr:from>
    <xdr:to>
      <xdr:col>15</xdr:col>
      <xdr:colOff>576263</xdr:colOff>
      <xdr:row>17</xdr:row>
      <xdr:rowOff>0</xdr:rowOff>
    </xdr:to>
    <xdr:cxnSp macro="">
      <xdr:nvCxnSpPr>
        <xdr:cNvPr id="2" name="Curved Connector 1">
          <a:extLst>
            <a:ext uri="{FF2B5EF4-FFF2-40B4-BE49-F238E27FC236}">
              <a16:creationId xmlns:a16="http://schemas.microsoft.com/office/drawing/2014/main" id="{9200EC8C-F79D-4D39-82E5-6CAA7DF4A2E2}"/>
            </a:ext>
          </a:extLst>
        </xdr:cNvPr>
        <xdr:cNvCxnSpPr/>
      </xdr:nvCxnSpPr>
      <xdr:spPr>
        <a:xfrm>
          <a:off x="5162550" y="2247900"/>
          <a:ext cx="1223963" cy="1485900"/>
        </a:xfrm>
        <a:prstGeom prst="curvedConnector2">
          <a:avLst/>
        </a:prstGeom>
        <a:ln w="317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8</xdr:row>
      <xdr:rowOff>114300</xdr:rowOff>
    </xdr:from>
    <xdr:to>
      <xdr:col>15</xdr:col>
      <xdr:colOff>576263</xdr:colOff>
      <xdr:row>17</xdr:row>
      <xdr:rowOff>0</xdr:rowOff>
    </xdr:to>
    <xdr:cxnSp macro="">
      <xdr:nvCxnSpPr>
        <xdr:cNvPr id="3" name="Curved Connector 2">
          <a:extLst>
            <a:ext uri="{FF2B5EF4-FFF2-40B4-BE49-F238E27FC236}">
              <a16:creationId xmlns:a16="http://schemas.microsoft.com/office/drawing/2014/main" id="{4F24E7DB-62E4-4502-8805-7C85551298F7}"/>
            </a:ext>
          </a:extLst>
        </xdr:cNvPr>
        <xdr:cNvCxnSpPr/>
      </xdr:nvCxnSpPr>
      <xdr:spPr>
        <a:xfrm>
          <a:off x="5162550" y="2047875"/>
          <a:ext cx="1223963" cy="1685925"/>
        </a:xfrm>
        <a:prstGeom prst="curvedConnector2">
          <a:avLst/>
        </a:prstGeom>
        <a:ln w="317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10</xdr:row>
      <xdr:rowOff>114300</xdr:rowOff>
    </xdr:from>
    <xdr:to>
      <xdr:col>15</xdr:col>
      <xdr:colOff>576263</xdr:colOff>
      <xdr:row>17</xdr:row>
      <xdr:rowOff>0</xdr:rowOff>
    </xdr:to>
    <xdr:cxnSp macro="">
      <xdr:nvCxnSpPr>
        <xdr:cNvPr id="4" name="Curved Connector 3">
          <a:extLst>
            <a:ext uri="{FF2B5EF4-FFF2-40B4-BE49-F238E27FC236}">
              <a16:creationId xmlns:a16="http://schemas.microsoft.com/office/drawing/2014/main" id="{EFE0DB21-A820-409F-B838-DCFAB031DE00}"/>
            </a:ext>
          </a:extLst>
        </xdr:cNvPr>
        <xdr:cNvCxnSpPr/>
      </xdr:nvCxnSpPr>
      <xdr:spPr>
        <a:xfrm>
          <a:off x="5162550" y="2447925"/>
          <a:ext cx="1223963" cy="1285875"/>
        </a:xfrm>
        <a:prstGeom prst="curvedConnector2">
          <a:avLst/>
        </a:prstGeom>
        <a:ln w="317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11</xdr:row>
      <xdr:rowOff>114300</xdr:rowOff>
    </xdr:from>
    <xdr:to>
      <xdr:col>15</xdr:col>
      <xdr:colOff>576263</xdr:colOff>
      <xdr:row>17</xdr:row>
      <xdr:rowOff>0</xdr:rowOff>
    </xdr:to>
    <xdr:cxnSp macro="">
      <xdr:nvCxnSpPr>
        <xdr:cNvPr id="5" name="Curved Connector 4">
          <a:extLst>
            <a:ext uri="{FF2B5EF4-FFF2-40B4-BE49-F238E27FC236}">
              <a16:creationId xmlns:a16="http://schemas.microsoft.com/office/drawing/2014/main" id="{A6306018-085D-4B40-A1F4-746BAD09ED5B}"/>
            </a:ext>
          </a:extLst>
        </xdr:cNvPr>
        <xdr:cNvCxnSpPr/>
      </xdr:nvCxnSpPr>
      <xdr:spPr>
        <a:xfrm>
          <a:off x="5162550" y="2647950"/>
          <a:ext cx="1223963" cy="1085850"/>
        </a:xfrm>
        <a:prstGeom prst="curvedConnector2">
          <a:avLst/>
        </a:prstGeom>
        <a:ln w="317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5</xdr:row>
      <xdr:rowOff>114300</xdr:rowOff>
    </xdr:from>
    <xdr:to>
      <xdr:col>15</xdr:col>
      <xdr:colOff>576263</xdr:colOff>
      <xdr:row>17</xdr:row>
      <xdr:rowOff>0</xdr:rowOff>
    </xdr:to>
    <xdr:cxnSp macro="">
      <xdr:nvCxnSpPr>
        <xdr:cNvPr id="6" name="Curved Connector 5">
          <a:extLst>
            <a:ext uri="{FF2B5EF4-FFF2-40B4-BE49-F238E27FC236}">
              <a16:creationId xmlns:a16="http://schemas.microsoft.com/office/drawing/2014/main" id="{3E5C0035-B792-41B8-AAB3-7680FF31DD42}"/>
            </a:ext>
          </a:extLst>
        </xdr:cNvPr>
        <xdr:cNvCxnSpPr/>
      </xdr:nvCxnSpPr>
      <xdr:spPr>
        <a:xfrm>
          <a:off x="5162550" y="1447800"/>
          <a:ext cx="1223963" cy="2286000"/>
        </a:xfrm>
        <a:prstGeom prst="curvedConnector2">
          <a:avLst/>
        </a:prstGeom>
        <a:ln w="317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17</xdr:row>
      <xdr:rowOff>104775</xdr:rowOff>
    </xdr:from>
    <xdr:to>
      <xdr:col>15</xdr:col>
      <xdr:colOff>9525</xdr:colOff>
      <xdr:row>20</xdr:row>
      <xdr:rowOff>95250</xdr:rowOff>
    </xdr:to>
    <xdr:grpSp>
      <xdr:nvGrpSpPr>
        <xdr:cNvPr id="7" name="Group 13">
          <a:extLst>
            <a:ext uri="{FF2B5EF4-FFF2-40B4-BE49-F238E27FC236}">
              <a16:creationId xmlns:a16="http://schemas.microsoft.com/office/drawing/2014/main" id="{424596C5-D708-4784-B41D-50C76D46B671}"/>
            </a:ext>
          </a:extLst>
        </xdr:cNvPr>
        <xdr:cNvGrpSpPr>
          <a:grpSpLocks/>
        </xdr:cNvGrpSpPr>
      </xdr:nvGrpSpPr>
      <xdr:grpSpPr bwMode="auto">
        <a:xfrm>
          <a:off x="5162550" y="3838575"/>
          <a:ext cx="657225" cy="590550"/>
          <a:chOff x="4676775" y="2971800"/>
          <a:chExt cx="314325" cy="590550"/>
        </a:xfrm>
      </xdr:grpSpPr>
      <xdr:cxnSp macro="">
        <xdr:nvCxnSpPr>
          <xdr:cNvPr id="8" name="Curved Connector 7">
            <a:extLst>
              <a:ext uri="{FF2B5EF4-FFF2-40B4-BE49-F238E27FC236}">
                <a16:creationId xmlns:a16="http://schemas.microsoft.com/office/drawing/2014/main" id="{CEF131AB-C334-4A32-B22C-17835E1F089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9" name="Curved Connector 8">
            <a:extLst>
              <a:ext uri="{FF2B5EF4-FFF2-40B4-BE49-F238E27FC236}">
                <a16:creationId xmlns:a16="http://schemas.microsoft.com/office/drawing/2014/main" id="{47A73C9A-6741-4B5F-96A2-FC8FA79D05A5}"/>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0" name="Curved Connector 9">
            <a:extLst>
              <a:ext uri="{FF2B5EF4-FFF2-40B4-BE49-F238E27FC236}">
                <a16:creationId xmlns:a16="http://schemas.microsoft.com/office/drawing/2014/main" id="{526D79A3-3576-402B-8EF3-22C9534CA251}"/>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1" name="Curved Connector 10">
            <a:extLst>
              <a:ext uri="{FF2B5EF4-FFF2-40B4-BE49-F238E27FC236}">
                <a16:creationId xmlns:a16="http://schemas.microsoft.com/office/drawing/2014/main" id="{70902890-2DD1-4EAF-A865-25EC3B06B199}"/>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21</xdr:row>
      <xdr:rowOff>95250</xdr:rowOff>
    </xdr:from>
    <xdr:to>
      <xdr:col>15</xdr:col>
      <xdr:colOff>9525</xdr:colOff>
      <xdr:row>24</xdr:row>
      <xdr:rowOff>85725</xdr:rowOff>
    </xdr:to>
    <xdr:grpSp>
      <xdr:nvGrpSpPr>
        <xdr:cNvPr id="12" name="Group 18">
          <a:extLst>
            <a:ext uri="{FF2B5EF4-FFF2-40B4-BE49-F238E27FC236}">
              <a16:creationId xmlns:a16="http://schemas.microsoft.com/office/drawing/2014/main" id="{5EBCBE56-114D-4F70-8863-ABCC2C164D92}"/>
            </a:ext>
          </a:extLst>
        </xdr:cNvPr>
        <xdr:cNvGrpSpPr>
          <a:grpSpLocks/>
        </xdr:cNvGrpSpPr>
      </xdr:nvGrpSpPr>
      <xdr:grpSpPr bwMode="auto">
        <a:xfrm>
          <a:off x="5162550" y="4629150"/>
          <a:ext cx="657225" cy="590550"/>
          <a:chOff x="4676775" y="2971800"/>
          <a:chExt cx="314325" cy="590550"/>
        </a:xfrm>
      </xdr:grpSpPr>
      <xdr:cxnSp macro="">
        <xdr:nvCxnSpPr>
          <xdr:cNvPr id="13" name="Curved Connector 12">
            <a:extLst>
              <a:ext uri="{FF2B5EF4-FFF2-40B4-BE49-F238E27FC236}">
                <a16:creationId xmlns:a16="http://schemas.microsoft.com/office/drawing/2014/main" id="{8396BB9A-1A3F-41DA-A000-B659DE1296E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4" name="Curved Connector 13">
            <a:extLst>
              <a:ext uri="{FF2B5EF4-FFF2-40B4-BE49-F238E27FC236}">
                <a16:creationId xmlns:a16="http://schemas.microsoft.com/office/drawing/2014/main" id="{D5E3C54C-0AB2-4403-9B94-FA18FBB1D06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5" name="Curved Connector 14">
            <a:extLst>
              <a:ext uri="{FF2B5EF4-FFF2-40B4-BE49-F238E27FC236}">
                <a16:creationId xmlns:a16="http://schemas.microsoft.com/office/drawing/2014/main" id="{68A19B9C-535D-44EF-92AF-FF09F71C1C4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6" name="Curved Connector 15">
            <a:extLst>
              <a:ext uri="{FF2B5EF4-FFF2-40B4-BE49-F238E27FC236}">
                <a16:creationId xmlns:a16="http://schemas.microsoft.com/office/drawing/2014/main" id="{890D07EB-7C96-4530-A804-1D249DF8E19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25</xdr:row>
      <xdr:rowOff>95250</xdr:rowOff>
    </xdr:from>
    <xdr:to>
      <xdr:col>15</xdr:col>
      <xdr:colOff>9525</xdr:colOff>
      <xdr:row>28</xdr:row>
      <xdr:rowOff>76200</xdr:rowOff>
    </xdr:to>
    <xdr:grpSp>
      <xdr:nvGrpSpPr>
        <xdr:cNvPr id="17" name="Group 23">
          <a:extLst>
            <a:ext uri="{FF2B5EF4-FFF2-40B4-BE49-F238E27FC236}">
              <a16:creationId xmlns:a16="http://schemas.microsoft.com/office/drawing/2014/main" id="{70A23308-3131-4909-8E9B-F067EDACEE88}"/>
            </a:ext>
          </a:extLst>
        </xdr:cNvPr>
        <xdr:cNvGrpSpPr>
          <a:grpSpLocks/>
        </xdr:cNvGrpSpPr>
      </xdr:nvGrpSpPr>
      <xdr:grpSpPr bwMode="auto">
        <a:xfrm>
          <a:off x="5162550" y="5429250"/>
          <a:ext cx="657225" cy="581025"/>
          <a:chOff x="4676775" y="2971800"/>
          <a:chExt cx="314325" cy="590550"/>
        </a:xfrm>
      </xdr:grpSpPr>
      <xdr:cxnSp macro="">
        <xdr:nvCxnSpPr>
          <xdr:cNvPr id="18" name="Curved Connector 17">
            <a:extLst>
              <a:ext uri="{FF2B5EF4-FFF2-40B4-BE49-F238E27FC236}">
                <a16:creationId xmlns:a16="http://schemas.microsoft.com/office/drawing/2014/main" id="{8AC7097F-0533-4A46-A0C3-E9A7BADAED19}"/>
              </a:ext>
            </a:extLst>
          </xdr:cNvPr>
          <xdr:cNvCxnSpPr/>
        </xdr:nvCxnSpPr>
        <xdr:spPr>
          <a:xfrm>
            <a:off x="4676775" y="2971800"/>
            <a:ext cx="314325" cy="9681"/>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9" name="Curved Connector 18">
            <a:extLst>
              <a:ext uri="{FF2B5EF4-FFF2-40B4-BE49-F238E27FC236}">
                <a16:creationId xmlns:a16="http://schemas.microsoft.com/office/drawing/2014/main" id="{AB3F3C10-9804-4203-876A-419867B664ED}"/>
              </a:ext>
            </a:extLst>
          </xdr:cNvPr>
          <xdr:cNvCxnSpPr/>
        </xdr:nvCxnSpPr>
        <xdr:spPr>
          <a:xfrm>
            <a:off x="4676775" y="3165423"/>
            <a:ext cx="314325" cy="9681"/>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0" name="Curved Connector 19">
            <a:extLst>
              <a:ext uri="{FF2B5EF4-FFF2-40B4-BE49-F238E27FC236}">
                <a16:creationId xmlns:a16="http://schemas.microsoft.com/office/drawing/2014/main" id="{CD890B31-A31C-4EC9-AFF4-D2E649C05EFB}"/>
              </a:ext>
            </a:extLst>
          </xdr:cNvPr>
          <xdr:cNvCxnSpPr/>
        </xdr:nvCxnSpPr>
        <xdr:spPr>
          <a:xfrm>
            <a:off x="4676775" y="3359046"/>
            <a:ext cx="314325" cy="9681"/>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1" name="Curved Connector 20">
            <a:extLst>
              <a:ext uri="{FF2B5EF4-FFF2-40B4-BE49-F238E27FC236}">
                <a16:creationId xmlns:a16="http://schemas.microsoft.com/office/drawing/2014/main" id="{4BA31EEA-666B-475F-B577-6AC30D6F3D46}"/>
              </a:ext>
            </a:extLst>
          </xdr:cNvPr>
          <xdr:cNvCxnSpPr/>
        </xdr:nvCxnSpPr>
        <xdr:spPr>
          <a:xfrm>
            <a:off x="4676775" y="3552669"/>
            <a:ext cx="314325" cy="9681"/>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29</xdr:row>
      <xdr:rowOff>104775</xdr:rowOff>
    </xdr:from>
    <xdr:to>
      <xdr:col>15</xdr:col>
      <xdr:colOff>9525</xdr:colOff>
      <xdr:row>32</xdr:row>
      <xdr:rowOff>66675</xdr:rowOff>
    </xdr:to>
    <xdr:grpSp>
      <xdr:nvGrpSpPr>
        <xdr:cNvPr id="22" name="Group 28">
          <a:extLst>
            <a:ext uri="{FF2B5EF4-FFF2-40B4-BE49-F238E27FC236}">
              <a16:creationId xmlns:a16="http://schemas.microsoft.com/office/drawing/2014/main" id="{03046183-976A-4006-A6C8-7B5304DAC90F}"/>
            </a:ext>
          </a:extLst>
        </xdr:cNvPr>
        <xdr:cNvGrpSpPr>
          <a:grpSpLocks/>
        </xdr:cNvGrpSpPr>
      </xdr:nvGrpSpPr>
      <xdr:grpSpPr bwMode="auto">
        <a:xfrm>
          <a:off x="5162550" y="6238875"/>
          <a:ext cx="657225" cy="561975"/>
          <a:chOff x="4676775" y="2971800"/>
          <a:chExt cx="314325" cy="590550"/>
        </a:xfrm>
      </xdr:grpSpPr>
      <xdr:cxnSp macro="">
        <xdr:nvCxnSpPr>
          <xdr:cNvPr id="23" name="Curved Connector 22">
            <a:extLst>
              <a:ext uri="{FF2B5EF4-FFF2-40B4-BE49-F238E27FC236}">
                <a16:creationId xmlns:a16="http://schemas.microsoft.com/office/drawing/2014/main" id="{4687BEE4-7984-4ABB-8975-7CFC7FC8C074}"/>
              </a:ext>
            </a:extLst>
          </xdr:cNvPr>
          <xdr:cNvCxnSpPr/>
        </xdr:nvCxnSpPr>
        <xdr:spPr>
          <a:xfrm>
            <a:off x="4676775" y="2971800"/>
            <a:ext cx="314325" cy="10009"/>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4" name="Curved Connector 23">
            <a:extLst>
              <a:ext uri="{FF2B5EF4-FFF2-40B4-BE49-F238E27FC236}">
                <a16:creationId xmlns:a16="http://schemas.microsoft.com/office/drawing/2014/main" id="{41D556C7-7406-4446-B4E8-95614E281AC6}"/>
              </a:ext>
            </a:extLst>
          </xdr:cNvPr>
          <xdr:cNvCxnSpPr/>
        </xdr:nvCxnSpPr>
        <xdr:spPr>
          <a:xfrm>
            <a:off x="4676775" y="3161977"/>
            <a:ext cx="314325" cy="10009"/>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5" name="Curved Connector 24">
            <a:extLst>
              <a:ext uri="{FF2B5EF4-FFF2-40B4-BE49-F238E27FC236}">
                <a16:creationId xmlns:a16="http://schemas.microsoft.com/office/drawing/2014/main" id="{E1DEBB72-AB19-4248-9DC4-5B44E0328DD0}"/>
              </a:ext>
            </a:extLst>
          </xdr:cNvPr>
          <xdr:cNvCxnSpPr/>
        </xdr:nvCxnSpPr>
        <xdr:spPr>
          <a:xfrm>
            <a:off x="4676775" y="3362164"/>
            <a:ext cx="314325" cy="10009"/>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6" name="Curved Connector 25">
            <a:extLst>
              <a:ext uri="{FF2B5EF4-FFF2-40B4-BE49-F238E27FC236}">
                <a16:creationId xmlns:a16="http://schemas.microsoft.com/office/drawing/2014/main" id="{48CA47F5-01D2-47AF-B3E9-AB84B4D4495D}"/>
              </a:ext>
            </a:extLst>
          </xdr:cNvPr>
          <xdr:cNvCxnSpPr/>
        </xdr:nvCxnSpPr>
        <xdr:spPr>
          <a:xfrm>
            <a:off x="4676775" y="3552341"/>
            <a:ext cx="314325" cy="10009"/>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33</xdr:row>
      <xdr:rowOff>95250</xdr:rowOff>
    </xdr:from>
    <xdr:to>
      <xdr:col>15</xdr:col>
      <xdr:colOff>9525</xdr:colOff>
      <xdr:row>36</xdr:row>
      <xdr:rowOff>85725</xdr:rowOff>
    </xdr:to>
    <xdr:grpSp>
      <xdr:nvGrpSpPr>
        <xdr:cNvPr id="27" name="Group 33">
          <a:extLst>
            <a:ext uri="{FF2B5EF4-FFF2-40B4-BE49-F238E27FC236}">
              <a16:creationId xmlns:a16="http://schemas.microsoft.com/office/drawing/2014/main" id="{42B064ED-56E5-4584-A39D-1F3DFE3257AF}"/>
            </a:ext>
          </a:extLst>
        </xdr:cNvPr>
        <xdr:cNvGrpSpPr>
          <a:grpSpLocks/>
        </xdr:cNvGrpSpPr>
      </xdr:nvGrpSpPr>
      <xdr:grpSpPr bwMode="auto">
        <a:xfrm>
          <a:off x="5162550" y="7029450"/>
          <a:ext cx="657225" cy="590550"/>
          <a:chOff x="4676775" y="2971800"/>
          <a:chExt cx="314325" cy="590550"/>
        </a:xfrm>
      </xdr:grpSpPr>
      <xdr:cxnSp macro="">
        <xdr:nvCxnSpPr>
          <xdr:cNvPr id="28" name="Curved Connector 27">
            <a:extLst>
              <a:ext uri="{FF2B5EF4-FFF2-40B4-BE49-F238E27FC236}">
                <a16:creationId xmlns:a16="http://schemas.microsoft.com/office/drawing/2014/main" id="{EE856489-12CC-4986-B66D-26C088364AC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9" name="Curved Connector 28">
            <a:extLst>
              <a:ext uri="{FF2B5EF4-FFF2-40B4-BE49-F238E27FC236}">
                <a16:creationId xmlns:a16="http://schemas.microsoft.com/office/drawing/2014/main" id="{2119FA45-AFD7-4393-B928-297A64F178FC}"/>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0" name="Curved Connector 29">
            <a:extLst>
              <a:ext uri="{FF2B5EF4-FFF2-40B4-BE49-F238E27FC236}">
                <a16:creationId xmlns:a16="http://schemas.microsoft.com/office/drawing/2014/main" id="{31155EC1-6947-44D6-BD66-B24A688518D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1" name="Curved Connector 30">
            <a:extLst>
              <a:ext uri="{FF2B5EF4-FFF2-40B4-BE49-F238E27FC236}">
                <a16:creationId xmlns:a16="http://schemas.microsoft.com/office/drawing/2014/main" id="{77D42102-9B5D-4CB5-8A0C-381DDF7BC38A}"/>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37</xdr:row>
      <xdr:rowOff>95250</xdr:rowOff>
    </xdr:from>
    <xdr:to>
      <xdr:col>15</xdr:col>
      <xdr:colOff>9525</xdr:colOff>
      <xdr:row>40</xdr:row>
      <xdr:rowOff>85725</xdr:rowOff>
    </xdr:to>
    <xdr:grpSp>
      <xdr:nvGrpSpPr>
        <xdr:cNvPr id="32" name="Group 38">
          <a:extLst>
            <a:ext uri="{FF2B5EF4-FFF2-40B4-BE49-F238E27FC236}">
              <a16:creationId xmlns:a16="http://schemas.microsoft.com/office/drawing/2014/main" id="{70D898ED-B6B9-496A-B145-EA63841A4748}"/>
            </a:ext>
          </a:extLst>
        </xdr:cNvPr>
        <xdr:cNvGrpSpPr>
          <a:grpSpLocks/>
        </xdr:cNvGrpSpPr>
      </xdr:nvGrpSpPr>
      <xdr:grpSpPr bwMode="auto">
        <a:xfrm>
          <a:off x="5162550" y="7829550"/>
          <a:ext cx="657225" cy="590550"/>
          <a:chOff x="4676775" y="2971800"/>
          <a:chExt cx="314325" cy="590550"/>
        </a:xfrm>
      </xdr:grpSpPr>
      <xdr:cxnSp macro="">
        <xdr:nvCxnSpPr>
          <xdr:cNvPr id="33" name="Curved Connector 32">
            <a:extLst>
              <a:ext uri="{FF2B5EF4-FFF2-40B4-BE49-F238E27FC236}">
                <a16:creationId xmlns:a16="http://schemas.microsoft.com/office/drawing/2014/main" id="{87A18E04-C0B8-42F6-A58F-A69FB049125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4" name="Curved Connector 33">
            <a:extLst>
              <a:ext uri="{FF2B5EF4-FFF2-40B4-BE49-F238E27FC236}">
                <a16:creationId xmlns:a16="http://schemas.microsoft.com/office/drawing/2014/main" id="{2132B2A4-3B22-49CD-AC2C-C0950294BF6C}"/>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5" name="Curved Connector 34">
            <a:extLst>
              <a:ext uri="{FF2B5EF4-FFF2-40B4-BE49-F238E27FC236}">
                <a16:creationId xmlns:a16="http://schemas.microsoft.com/office/drawing/2014/main" id="{2C7CEDAC-2549-41F7-B91A-82C4B2737E07}"/>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6" name="Curved Connector 35">
            <a:extLst>
              <a:ext uri="{FF2B5EF4-FFF2-40B4-BE49-F238E27FC236}">
                <a16:creationId xmlns:a16="http://schemas.microsoft.com/office/drawing/2014/main" id="{3D7B0EEF-3470-45AD-99DD-E1A6294B4E4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41</xdr:row>
      <xdr:rowOff>95250</xdr:rowOff>
    </xdr:from>
    <xdr:to>
      <xdr:col>15</xdr:col>
      <xdr:colOff>9525</xdr:colOff>
      <xdr:row>44</xdr:row>
      <xdr:rowOff>85725</xdr:rowOff>
    </xdr:to>
    <xdr:grpSp>
      <xdr:nvGrpSpPr>
        <xdr:cNvPr id="37" name="Group 43">
          <a:extLst>
            <a:ext uri="{FF2B5EF4-FFF2-40B4-BE49-F238E27FC236}">
              <a16:creationId xmlns:a16="http://schemas.microsoft.com/office/drawing/2014/main" id="{16B781D1-CCC6-480E-8D27-892B98A585FF}"/>
            </a:ext>
          </a:extLst>
        </xdr:cNvPr>
        <xdr:cNvGrpSpPr>
          <a:grpSpLocks/>
        </xdr:cNvGrpSpPr>
      </xdr:nvGrpSpPr>
      <xdr:grpSpPr bwMode="auto">
        <a:xfrm>
          <a:off x="5162550" y="8629650"/>
          <a:ext cx="657225" cy="590550"/>
          <a:chOff x="4676775" y="2971800"/>
          <a:chExt cx="314325" cy="590550"/>
        </a:xfrm>
      </xdr:grpSpPr>
      <xdr:cxnSp macro="">
        <xdr:nvCxnSpPr>
          <xdr:cNvPr id="38" name="Curved Connector 37">
            <a:extLst>
              <a:ext uri="{FF2B5EF4-FFF2-40B4-BE49-F238E27FC236}">
                <a16:creationId xmlns:a16="http://schemas.microsoft.com/office/drawing/2014/main" id="{6111D3B5-31E9-4683-8436-A0D3D04BDA3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9" name="Curved Connector 38">
            <a:extLst>
              <a:ext uri="{FF2B5EF4-FFF2-40B4-BE49-F238E27FC236}">
                <a16:creationId xmlns:a16="http://schemas.microsoft.com/office/drawing/2014/main" id="{E31073EB-F715-4714-8EC3-583A722D9D2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0" name="Curved Connector 39">
            <a:extLst>
              <a:ext uri="{FF2B5EF4-FFF2-40B4-BE49-F238E27FC236}">
                <a16:creationId xmlns:a16="http://schemas.microsoft.com/office/drawing/2014/main" id="{D82F7366-29C5-433D-B054-CDCAFDD81A56}"/>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1" name="Curved Connector 40">
            <a:extLst>
              <a:ext uri="{FF2B5EF4-FFF2-40B4-BE49-F238E27FC236}">
                <a16:creationId xmlns:a16="http://schemas.microsoft.com/office/drawing/2014/main" id="{6F3D732C-4718-4189-828E-F9F9983705E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45</xdr:row>
      <xdr:rowOff>95250</xdr:rowOff>
    </xdr:from>
    <xdr:to>
      <xdr:col>15</xdr:col>
      <xdr:colOff>9525</xdr:colOff>
      <xdr:row>48</xdr:row>
      <xdr:rowOff>85725</xdr:rowOff>
    </xdr:to>
    <xdr:grpSp>
      <xdr:nvGrpSpPr>
        <xdr:cNvPr id="42" name="Group 48">
          <a:extLst>
            <a:ext uri="{FF2B5EF4-FFF2-40B4-BE49-F238E27FC236}">
              <a16:creationId xmlns:a16="http://schemas.microsoft.com/office/drawing/2014/main" id="{B4270B02-DEB0-45A8-858A-5FF8694F12D3}"/>
            </a:ext>
          </a:extLst>
        </xdr:cNvPr>
        <xdr:cNvGrpSpPr>
          <a:grpSpLocks/>
        </xdr:cNvGrpSpPr>
      </xdr:nvGrpSpPr>
      <xdr:grpSpPr bwMode="auto">
        <a:xfrm>
          <a:off x="5162550" y="9429750"/>
          <a:ext cx="657225" cy="590550"/>
          <a:chOff x="4676775" y="2971800"/>
          <a:chExt cx="314325" cy="590550"/>
        </a:xfrm>
      </xdr:grpSpPr>
      <xdr:cxnSp macro="">
        <xdr:nvCxnSpPr>
          <xdr:cNvPr id="43" name="Curved Connector 42">
            <a:extLst>
              <a:ext uri="{FF2B5EF4-FFF2-40B4-BE49-F238E27FC236}">
                <a16:creationId xmlns:a16="http://schemas.microsoft.com/office/drawing/2014/main" id="{28F5AEDD-770D-40DE-9FA7-5BCBCF9F926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4" name="Curved Connector 43">
            <a:extLst>
              <a:ext uri="{FF2B5EF4-FFF2-40B4-BE49-F238E27FC236}">
                <a16:creationId xmlns:a16="http://schemas.microsoft.com/office/drawing/2014/main" id="{CACD7FDB-29DF-4C16-A6D4-0D5EE0D51AB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5" name="Curved Connector 44">
            <a:extLst>
              <a:ext uri="{FF2B5EF4-FFF2-40B4-BE49-F238E27FC236}">
                <a16:creationId xmlns:a16="http://schemas.microsoft.com/office/drawing/2014/main" id="{F9EC7EC3-3278-47DC-A033-3E9FF33698B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6" name="Curved Connector 45">
            <a:extLst>
              <a:ext uri="{FF2B5EF4-FFF2-40B4-BE49-F238E27FC236}">
                <a16:creationId xmlns:a16="http://schemas.microsoft.com/office/drawing/2014/main" id="{3801EEA3-DC7B-4072-A5A3-0D89A9F31703}"/>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49</xdr:row>
      <xdr:rowOff>95250</xdr:rowOff>
    </xdr:from>
    <xdr:to>
      <xdr:col>15</xdr:col>
      <xdr:colOff>9525</xdr:colOff>
      <xdr:row>52</xdr:row>
      <xdr:rowOff>85725</xdr:rowOff>
    </xdr:to>
    <xdr:grpSp>
      <xdr:nvGrpSpPr>
        <xdr:cNvPr id="47" name="Group 53">
          <a:extLst>
            <a:ext uri="{FF2B5EF4-FFF2-40B4-BE49-F238E27FC236}">
              <a16:creationId xmlns:a16="http://schemas.microsoft.com/office/drawing/2014/main" id="{BD95A577-AEA4-410E-9356-C78C4C67CFFB}"/>
            </a:ext>
          </a:extLst>
        </xdr:cNvPr>
        <xdr:cNvGrpSpPr>
          <a:grpSpLocks/>
        </xdr:cNvGrpSpPr>
      </xdr:nvGrpSpPr>
      <xdr:grpSpPr bwMode="auto">
        <a:xfrm>
          <a:off x="5162550" y="10229850"/>
          <a:ext cx="657225" cy="590550"/>
          <a:chOff x="4676775" y="2971800"/>
          <a:chExt cx="314325" cy="590550"/>
        </a:xfrm>
      </xdr:grpSpPr>
      <xdr:cxnSp macro="">
        <xdr:nvCxnSpPr>
          <xdr:cNvPr id="48" name="Curved Connector 47">
            <a:extLst>
              <a:ext uri="{FF2B5EF4-FFF2-40B4-BE49-F238E27FC236}">
                <a16:creationId xmlns:a16="http://schemas.microsoft.com/office/drawing/2014/main" id="{66A70618-24B3-4DE9-A11B-0B5C7C0051C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9" name="Curved Connector 48">
            <a:extLst>
              <a:ext uri="{FF2B5EF4-FFF2-40B4-BE49-F238E27FC236}">
                <a16:creationId xmlns:a16="http://schemas.microsoft.com/office/drawing/2014/main" id="{0507C82C-2119-4B37-AF87-10E40C71D505}"/>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0" name="Curved Connector 49">
            <a:extLst>
              <a:ext uri="{FF2B5EF4-FFF2-40B4-BE49-F238E27FC236}">
                <a16:creationId xmlns:a16="http://schemas.microsoft.com/office/drawing/2014/main" id="{0330FF44-629F-49A0-BA9D-A1794A42041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1" name="Curved Connector 50">
            <a:extLst>
              <a:ext uri="{FF2B5EF4-FFF2-40B4-BE49-F238E27FC236}">
                <a16:creationId xmlns:a16="http://schemas.microsoft.com/office/drawing/2014/main" id="{9BF3D7DE-51E3-4068-828D-75B04DD2DC9F}"/>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53</xdr:row>
      <xdr:rowOff>95250</xdr:rowOff>
    </xdr:from>
    <xdr:to>
      <xdr:col>15</xdr:col>
      <xdr:colOff>9525</xdr:colOff>
      <xdr:row>56</xdr:row>
      <xdr:rowOff>85725</xdr:rowOff>
    </xdr:to>
    <xdr:grpSp>
      <xdr:nvGrpSpPr>
        <xdr:cNvPr id="52" name="Group 58">
          <a:extLst>
            <a:ext uri="{FF2B5EF4-FFF2-40B4-BE49-F238E27FC236}">
              <a16:creationId xmlns:a16="http://schemas.microsoft.com/office/drawing/2014/main" id="{3CF349D8-78B7-4FD2-9E5E-CAA8B92ABE6F}"/>
            </a:ext>
          </a:extLst>
        </xdr:cNvPr>
        <xdr:cNvGrpSpPr>
          <a:grpSpLocks/>
        </xdr:cNvGrpSpPr>
      </xdr:nvGrpSpPr>
      <xdr:grpSpPr bwMode="auto">
        <a:xfrm>
          <a:off x="5162550" y="11029950"/>
          <a:ext cx="657225" cy="590550"/>
          <a:chOff x="4676775" y="2971800"/>
          <a:chExt cx="314325" cy="590550"/>
        </a:xfrm>
      </xdr:grpSpPr>
      <xdr:cxnSp macro="">
        <xdr:nvCxnSpPr>
          <xdr:cNvPr id="53" name="Curved Connector 52">
            <a:extLst>
              <a:ext uri="{FF2B5EF4-FFF2-40B4-BE49-F238E27FC236}">
                <a16:creationId xmlns:a16="http://schemas.microsoft.com/office/drawing/2014/main" id="{B6C98FA0-C4E2-4A34-83D5-FF88EBFE487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4" name="Curved Connector 53">
            <a:extLst>
              <a:ext uri="{FF2B5EF4-FFF2-40B4-BE49-F238E27FC236}">
                <a16:creationId xmlns:a16="http://schemas.microsoft.com/office/drawing/2014/main" id="{6A7CE08B-16BE-4473-BDAB-43F27F9687D3}"/>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5" name="Curved Connector 54">
            <a:extLst>
              <a:ext uri="{FF2B5EF4-FFF2-40B4-BE49-F238E27FC236}">
                <a16:creationId xmlns:a16="http://schemas.microsoft.com/office/drawing/2014/main" id="{CCA86CA0-326F-4694-AA1D-5B1C368CA6F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6" name="Curved Connector 55">
            <a:extLst>
              <a:ext uri="{FF2B5EF4-FFF2-40B4-BE49-F238E27FC236}">
                <a16:creationId xmlns:a16="http://schemas.microsoft.com/office/drawing/2014/main" id="{4D2B2DF7-9A17-4ACA-B85F-7CDD30A5A65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57</xdr:row>
      <xdr:rowOff>95250</xdr:rowOff>
    </xdr:from>
    <xdr:to>
      <xdr:col>15</xdr:col>
      <xdr:colOff>9525</xdr:colOff>
      <xdr:row>60</xdr:row>
      <xdr:rowOff>85725</xdr:rowOff>
    </xdr:to>
    <xdr:grpSp>
      <xdr:nvGrpSpPr>
        <xdr:cNvPr id="57" name="Group 63">
          <a:extLst>
            <a:ext uri="{FF2B5EF4-FFF2-40B4-BE49-F238E27FC236}">
              <a16:creationId xmlns:a16="http://schemas.microsoft.com/office/drawing/2014/main" id="{A6CEFD75-B288-4CCA-BFC8-47D9A2B28D9F}"/>
            </a:ext>
          </a:extLst>
        </xdr:cNvPr>
        <xdr:cNvGrpSpPr>
          <a:grpSpLocks/>
        </xdr:cNvGrpSpPr>
      </xdr:nvGrpSpPr>
      <xdr:grpSpPr bwMode="auto">
        <a:xfrm>
          <a:off x="5162550" y="11830050"/>
          <a:ext cx="657225" cy="590550"/>
          <a:chOff x="4676775" y="2971800"/>
          <a:chExt cx="314325" cy="590550"/>
        </a:xfrm>
      </xdr:grpSpPr>
      <xdr:cxnSp macro="">
        <xdr:nvCxnSpPr>
          <xdr:cNvPr id="58" name="Curved Connector 57">
            <a:extLst>
              <a:ext uri="{FF2B5EF4-FFF2-40B4-BE49-F238E27FC236}">
                <a16:creationId xmlns:a16="http://schemas.microsoft.com/office/drawing/2014/main" id="{D55F7F47-B9E8-4E47-B978-4D0F3CF004E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9" name="Curved Connector 58">
            <a:extLst>
              <a:ext uri="{FF2B5EF4-FFF2-40B4-BE49-F238E27FC236}">
                <a16:creationId xmlns:a16="http://schemas.microsoft.com/office/drawing/2014/main" id="{AB6DBF8F-7224-4638-BA64-7F4A638F416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0" name="Curved Connector 59">
            <a:extLst>
              <a:ext uri="{FF2B5EF4-FFF2-40B4-BE49-F238E27FC236}">
                <a16:creationId xmlns:a16="http://schemas.microsoft.com/office/drawing/2014/main" id="{A1E452A2-996B-4501-B208-70C800A41A0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1" name="Curved Connector 60">
            <a:extLst>
              <a:ext uri="{FF2B5EF4-FFF2-40B4-BE49-F238E27FC236}">
                <a16:creationId xmlns:a16="http://schemas.microsoft.com/office/drawing/2014/main" id="{3ED12840-1D99-41BD-A6C2-B20211363803}"/>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61</xdr:row>
      <xdr:rowOff>95250</xdr:rowOff>
    </xdr:from>
    <xdr:to>
      <xdr:col>15</xdr:col>
      <xdr:colOff>9525</xdr:colOff>
      <xdr:row>64</xdr:row>
      <xdr:rowOff>85725</xdr:rowOff>
    </xdr:to>
    <xdr:grpSp>
      <xdr:nvGrpSpPr>
        <xdr:cNvPr id="62" name="Group 68">
          <a:extLst>
            <a:ext uri="{FF2B5EF4-FFF2-40B4-BE49-F238E27FC236}">
              <a16:creationId xmlns:a16="http://schemas.microsoft.com/office/drawing/2014/main" id="{93D63FD3-EE1A-4817-926F-AB0DFBD3BE3B}"/>
            </a:ext>
          </a:extLst>
        </xdr:cNvPr>
        <xdr:cNvGrpSpPr>
          <a:grpSpLocks/>
        </xdr:cNvGrpSpPr>
      </xdr:nvGrpSpPr>
      <xdr:grpSpPr bwMode="auto">
        <a:xfrm>
          <a:off x="5162550" y="12630150"/>
          <a:ext cx="657225" cy="590550"/>
          <a:chOff x="4676775" y="2971800"/>
          <a:chExt cx="314325" cy="590550"/>
        </a:xfrm>
      </xdr:grpSpPr>
      <xdr:cxnSp macro="">
        <xdr:nvCxnSpPr>
          <xdr:cNvPr id="63" name="Curved Connector 62">
            <a:extLst>
              <a:ext uri="{FF2B5EF4-FFF2-40B4-BE49-F238E27FC236}">
                <a16:creationId xmlns:a16="http://schemas.microsoft.com/office/drawing/2014/main" id="{7D5E68C6-452B-4395-A739-2AD351AC84C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4" name="Curved Connector 63">
            <a:extLst>
              <a:ext uri="{FF2B5EF4-FFF2-40B4-BE49-F238E27FC236}">
                <a16:creationId xmlns:a16="http://schemas.microsoft.com/office/drawing/2014/main" id="{3B76974B-655D-47C7-A42A-94EC7F14CBEE}"/>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5" name="Curved Connector 64">
            <a:extLst>
              <a:ext uri="{FF2B5EF4-FFF2-40B4-BE49-F238E27FC236}">
                <a16:creationId xmlns:a16="http://schemas.microsoft.com/office/drawing/2014/main" id="{A69E3BE2-E259-42D7-AC5E-22D97920178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6" name="Curved Connector 65">
            <a:extLst>
              <a:ext uri="{FF2B5EF4-FFF2-40B4-BE49-F238E27FC236}">
                <a16:creationId xmlns:a16="http://schemas.microsoft.com/office/drawing/2014/main" id="{8774CB87-5C68-4C16-A020-F4124714DD7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65</xdr:row>
      <xdr:rowOff>95250</xdr:rowOff>
    </xdr:from>
    <xdr:to>
      <xdr:col>15</xdr:col>
      <xdr:colOff>9525</xdr:colOff>
      <xdr:row>68</xdr:row>
      <xdr:rowOff>85725</xdr:rowOff>
    </xdr:to>
    <xdr:grpSp>
      <xdr:nvGrpSpPr>
        <xdr:cNvPr id="67" name="Group 73">
          <a:extLst>
            <a:ext uri="{FF2B5EF4-FFF2-40B4-BE49-F238E27FC236}">
              <a16:creationId xmlns:a16="http://schemas.microsoft.com/office/drawing/2014/main" id="{A0454289-D7C9-45BE-9C49-BAD0712D1095}"/>
            </a:ext>
          </a:extLst>
        </xdr:cNvPr>
        <xdr:cNvGrpSpPr>
          <a:grpSpLocks/>
        </xdr:cNvGrpSpPr>
      </xdr:nvGrpSpPr>
      <xdr:grpSpPr bwMode="auto">
        <a:xfrm>
          <a:off x="5162550" y="13430250"/>
          <a:ext cx="657225" cy="590550"/>
          <a:chOff x="4676775" y="2971800"/>
          <a:chExt cx="314325" cy="590550"/>
        </a:xfrm>
      </xdr:grpSpPr>
      <xdr:cxnSp macro="">
        <xdr:nvCxnSpPr>
          <xdr:cNvPr id="68" name="Curved Connector 67">
            <a:extLst>
              <a:ext uri="{FF2B5EF4-FFF2-40B4-BE49-F238E27FC236}">
                <a16:creationId xmlns:a16="http://schemas.microsoft.com/office/drawing/2014/main" id="{6304DEA9-1052-4CF9-AB26-8DDDAB41F38A}"/>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9" name="Curved Connector 68">
            <a:extLst>
              <a:ext uri="{FF2B5EF4-FFF2-40B4-BE49-F238E27FC236}">
                <a16:creationId xmlns:a16="http://schemas.microsoft.com/office/drawing/2014/main" id="{BE047D2F-0443-4452-ABA4-24419A3B268E}"/>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0" name="Curved Connector 69">
            <a:extLst>
              <a:ext uri="{FF2B5EF4-FFF2-40B4-BE49-F238E27FC236}">
                <a16:creationId xmlns:a16="http://schemas.microsoft.com/office/drawing/2014/main" id="{D4B29B05-A8C8-4DEE-9FE7-86308D88AA32}"/>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1" name="Curved Connector 70">
            <a:extLst>
              <a:ext uri="{FF2B5EF4-FFF2-40B4-BE49-F238E27FC236}">
                <a16:creationId xmlns:a16="http://schemas.microsoft.com/office/drawing/2014/main" id="{B46E8419-2B67-48DB-9109-914E942D2DA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69</xdr:row>
      <xdr:rowOff>95250</xdr:rowOff>
    </xdr:from>
    <xdr:to>
      <xdr:col>15</xdr:col>
      <xdr:colOff>9525</xdr:colOff>
      <xdr:row>72</xdr:row>
      <xdr:rowOff>85725</xdr:rowOff>
    </xdr:to>
    <xdr:grpSp>
      <xdr:nvGrpSpPr>
        <xdr:cNvPr id="72" name="Group 78">
          <a:extLst>
            <a:ext uri="{FF2B5EF4-FFF2-40B4-BE49-F238E27FC236}">
              <a16:creationId xmlns:a16="http://schemas.microsoft.com/office/drawing/2014/main" id="{5252A640-8C34-4AC7-8C75-C42475B11237}"/>
            </a:ext>
          </a:extLst>
        </xdr:cNvPr>
        <xdr:cNvGrpSpPr>
          <a:grpSpLocks/>
        </xdr:cNvGrpSpPr>
      </xdr:nvGrpSpPr>
      <xdr:grpSpPr bwMode="auto">
        <a:xfrm>
          <a:off x="5162550" y="14230350"/>
          <a:ext cx="657225" cy="590550"/>
          <a:chOff x="4676775" y="2971800"/>
          <a:chExt cx="314325" cy="590550"/>
        </a:xfrm>
      </xdr:grpSpPr>
      <xdr:cxnSp macro="">
        <xdr:nvCxnSpPr>
          <xdr:cNvPr id="73" name="Curved Connector 72">
            <a:extLst>
              <a:ext uri="{FF2B5EF4-FFF2-40B4-BE49-F238E27FC236}">
                <a16:creationId xmlns:a16="http://schemas.microsoft.com/office/drawing/2014/main" id="{75E0F6F4-24E6-45E7-8372-CAFB7134B9AA}"/>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4" name="Curved Connector 73">
            <a:extLst>
              <a:ext uri="{FF2B5EF4-FFF2-40B4-BE49-F238E27FC236}">
                <a16:creationId xmlns:a16="http://schemas.microsoft.com/office/drawing/2014/main" id="{165C4275-036A-4BA4-876F-E69A7D8E22B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5" name="Curved Connector 74">
            <a:extLst>
              <a:ext uri="{FF2B5EF4-FFF2-40B4-BE49-F238E27FC236}">
                <a16:creationId xmlns:a16="http://schemas.microsoft.com/office/drawing/2014/main" id="{38BFD510-EBE4-4C28-A179-BD7B81B0DF7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6" name="Curved Connector 75">
            <a:extLst>
              <a:ext uri="{FF2B5EF4-FFF2-40B4-BE49-F238E27FC236}">
                <a16:creationId xmlns:a16="http://schemas.microsoft.com/office/drawing/2014/main" id="{84BEF3CE-4F07-45E3-AA36-FB3983402B6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73</xdr:row>
      <xdr:rowOff>95250</xdr:rowOff>
    </xdr:from>
    <xdr:to>
      <xdr:col>15</xdr:col>
      <xdr:colOff>9525</xdr:colOff>
      <xdr:row>76</xdr:row>
      <xdr:rowOff>85725</xdr:rowOff>
    </xdr:to>
    <xdr:grpSp>
      <xdr:nvGrpSpPr>
        <xdr:cNvPr id="77" name="Group 83">
          <a:extLst>
            <a:ext uri="{FF2B5EF4-FFF2-40B4-BE49-F238E27FC236}">
              <a16:creationId xmlns:a16="http://schemas.microsoft.com/office/drawing/2014/main" id="{3E674574-14AE-47E1-A1F6-F7FC4EB10C33}"/>
            </a:ext>
          </a:extLst>
        </xdr:cNvPr>
        <xdr:cNvGrpSpPr>
          <a:grpSpLocks/>
        </xdr:cNvGrpSpPr>
      </xdr:nvGrpSpPr>
      <xdr:grpSpPr bwMode="auto">
        <a:xfrm>
          <a:off x="5162550" y="15030450"/>
          <a:ext cx="657225" cy="590550"/>
          <a:chOff x="4676775" y="2971800"/>
          <a:chExt cx="314325" cy="590550"/>
        </a:xfrm>
      </xdr:grpSpPr>
      <xdr:cxnSp macro="">
        <xdr:nvCxnSpPr>
          <xdr:cNvPr id="78" name="Curved Connector 77">
            <a:extLst>
              <a:ext uri="{FF2B5EF4-FFF2-40B4-BE49-F238E27FC236}">
                <a16:creationId xmlns:a16="http://schemas.microsoft.com/office/drawing/2014/main" id="{25E38BF0-2750-47CC-A624-7AA27446453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9" name="Curved Connector 78">
            <a:extLst>
              <a:ext uri="{FF2B5EF4-FFF2-40B4-BE49-F238E27FC236}">
                <a16:creationId xmlns:a16="http://schemas.microsoft.com/office/drawing/2014/main" id="{D63F7A1C-ED2E-48E2-AB5F-B26A23882AD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0" name="Curved Connector 79">
            <a:extLst>
              <a:ext uri="{FF2B5EF4-FFF2-40B4-BE49-F238E27FC236}">
                <a16:creationId xmlns:a16="http://schemas.microsoft.com/office/drawing/2014/main" id="{7EB26012-6244-4B5F-AECA-C5B521F9602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1" name="Curved Connector 80">
            <a:extLst>
              <a:ext uri="{FF2B5EF4-FFF2-40B4-BE49-F238E27FC236}">
                <a16:creationId xmlns:a16="http://schemas.microsoft.com/office/drawing/2014/main" id="{442D4B1D-D736-472F-9317-ED61C01702E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77</xdr:row>
      <xdr:rowOff>95250</xdr:rowOff>
    </xdr:from>
    <xdr:to>
      <xdr:col>15</xdr:col>
      <xdr:colOff>9525</xdr:colOff>
      <xdr:row>80</xdr:row>
      <xdr:rowOff>85725</xdr:rowOff>
    </xdr:to>
    <xdr:grpSp>
      <xdr:nvGrpSpPr>
        <xdr:cNvPr id="82" name="Group 88">
          <a:extLst>
            <a:ext uri="{FF2B5EF4-FFF2-40B4-BE49-F238E27FC236}">
              <a16:creationId xmlns:a16="http://schemas.microsoft.com/office/drawing/2014/main" id="{9F23EB6A-127B-4C1C-8393-D9BB509A1E0D}"/>
            </a:ext>
          </a:extLst>
        </xdr:cNvPr>
        <xdr:cNvGrpSpPr>
          <a:grpSpLocks/>
        </xdr:cNvGrpSpPr>
      </xdr:nvGrpSpPr>
      <xdr:grpSpPr bwMode="auto">
        <a:xfrm>
          <a:off x="5162550" y="15830550"/>
          <a:ext cx="657225" cy="590550"/>
          <a:chOff x="4676775" y="2971800"/>
          <a:chExt cx="314325" cy="590550"/>
        </a:xfrm>
      </xdr:grpSpPr>
      <xdr:cxnSp macro="">
        <xdr:nvCxnSpPr>
          <xdr:cNvPr id="83" name="Curved Connector 82">
            <a:extLst>
              <a:ext uri="{FF2B5EF4-FFF2-40B4-BE49-F238E27FC236}">
                <a16:creationId xmlns:a16="http://schemas.microsoft.com/office/drawing/2014/main" id="{75868856-FCA1-4819-92C7-359D0505CA1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4" name="Curved Connector 83">
            <a:extLst>
              <a:ext uri="{FF2B5EF4-FFF2-40B4-BE49-F238E27FC236}">
                <a16:creationId xmlns:a16="http://schemas.microsoft.com/office/drawing/2014/main" id="{340A2605-CB63-49BE-9AA8-2761B6F91CAE}"/>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5" name="Curved Connector 84">
            <a:extLst>
              <a:ext uri="{FF2B5EF4-FFF2-40B4-BE49-F238E27FC236}">
                <a16:creationId xmlns:a16="http://schemas.microsoft.com/office/drawing/2014/main" id="{1EB88A69-08E2-4008-ABC5-F245C3A7DE8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6" name="Curved Connector 85">
            <a:extLst>
              <a:ext uri="{FF2B5EF4-FFF2-40B4-BE49-F238E27FC236}">
                <a16:creationId xmlns:a16="http://schemas.microsoft.com/office/drawing/2014/main" id="{56A3CE54-08DA-4E48-981F-D9E75A17E8E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81</xdr:row>
      <xdr:rowOff>95250</xdr:rowOff>
    </xdr:from>
    <xdr:to>
      <xdr:col>15</xdr:col>
      <xdr:colOff>9525</xdr:colOff>
      <xdr:row>84</xdr:row>
      <xdr:rowOff>85725</xdr:rowOff>
    </xdr:to>
    <xdr:grpSp>
      <xdr:nvGrpSpPr>
        <xdr:cNvPr id="87" name="Group 93">
          <a:extLst>
            <a:ext uri="{FF2B5EF4-FFF2-40B4-BE49-F238E27FC236}">
              <a16:creationId xmlns:a16="http://schemas.microsoft.com/office/drawing/2014/main" id="{C65C709D-F0E7-4D0E-A4B4-2750F901B518}"/>
            </a:ext>
          </a:extLst>
        </xdr:cNvPr>
        <xdr:cNvGrpSpPr>
          <a:grpSpLocks/>
        </xdr:cNvGrpSpPr>
      </xdr:nvGrpSpPr>
      <xdr:grpSpPr bwMode="auto">
        <a:xfrm>
          <a:off x="5162550" y="16630650"/>
          <a:ext cx="657225" cy="590550"/>
          <a:chOff x="4676775" y="2971800"/>
          <a:chExt cx="314325" cy="590550"/>
        </a:xfrm>
      </xdr:grpSpPr>
      <xdr:cxnSp macro="">
        <xdr:nvCxnSpPr>
          <xdr:cNvPr id="88" name="Curved Connector 87">
            <a:extLst>
              <a:ext uri="{FF2B5EF4-FFF2-40B4-BE49-F238E27FC236}">
                <a16:creationId xmlns:a16="http://schemas.microsoft.com/office/drawing/2014/main" id="{44471C87-79E9-44BE-B5AA-BB2316B472F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9" name="Curved Connector 88">
            <a:extLst>
              <a:ext uri="{FF2B5EF4-FFF2-40B4-BE49-F238E27FC236}">
                <a16:creationId xmlns:a16="http://schemas.microsoft.com/office/drawing/2014/main" id="{1D74DC6C-7C77-4D1C-A224-8F69AB9D798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90" name="Curved Connector 89">
            <a:extLst>
              <a:ext uri="{FF2B5EF4-FFF2-40B4-BE49-F238E27FC236}">
                <a16:creationId xmlns:a16="http://schemas.microsoft.com/office/drawing/2014/main" id="{5ABE14EA-2DC4-48CE-9F22-495EEF1082E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91" name="Curved Connector 90">
            <a:extLst>
              <a:ext uri="{FF2B5EF4-FFF2-40B4-BE49-F238E27FC236}">
                <a16:creationId xmlns:a16="http://schemas.microsoft.com/office/drawing/2014/main" id="{3EC9AAE6-C4E5-4139-B75F-6A88686F93D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85</xdr:row>
      <xdr:rowOff>95250</xdr:rowOff>
    </xdr:from>
    <xdr:to>
      <xdr:col>15</xdr:col>
      <xdr:colOff>9525</xdr:colOff>
      <xdr:row>88</xdr:row>
      <xdr:rowOff>85725</xdr:rowOff>
    </xdr:to>
    <xdr:grpSp>
      <xdr:nvGrpSpPr>
        <xdr:cNvPr id="92" name="Group 98">
          <a:extLst>
            <a:ext uri="{FF2B5EF4-FFF2-40B4-BE49-F238E27FC236}">
              <a16:creationId xmlns:a16="http://schemas.microsoft.com/office/drawing/2014/main" id="{FF1D2AE8-32D2-4DB9-B2A7-8ACECC8165C9}"/>
            </a:ext>
          </a:extLst>
        </xdr:cNvPr>
        <xdr:cNvGrpSpPr>
          <a:grpSpLocks/>
        </xdr:cNvGrpSpPr>
      </xdr:nvGrpSpPr>
      <xdr:grpSpPr bwMode="auto">
        <a:xfrm>
          <a:off x="5162550" y="17430750"/>
          <a:ext cx="657225" cy="590550"/>
          <a:chOff x="4676775" y="2971800"/>
          <a:chExt cx="314325" cy="590550"/>
        </a:xfrm>
      </xdr:grpSpPr>
      <xdr:cxnSp macro="">
        <xdr:nvCxnSpPr>
          <xdr:cNvPr id="93" name="Curved Connector 92">
            <a:extLst>
              <a:ext uri="{FF2B5EF4-FFF2-40B4-BE49-F238E27FC236}">
                <a16:creationId xmlns:a16="http://schemas.microsoft.com/office/drawing/2014/main" id="{CA2995C6-921B-49FE-B53D-5CE3864C178A}"/>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94" name="Curved Connector 93">
            <a:extLst>
              <a:ext uri="{FF2B5EF4-FFF2-40B4-BE49-F238E27FC236}">
                <a16:creationId xmlns:a16="http://schemas.microsoft.com/office/drawing/2014/main" id="{9C820A8E-4A03-4969-85CC-10E4BD04B4B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95" name="Curved Connector 94">
            <a:extLst>
              <a:ext uri="{FF2B5EF4-FFF2-40B4-BE49-F238E27FC236}">
                <a16:creationId xmlns:a16="http://schemas.microsoft.com/office/drawing/2014/main" id="{BFB799C2-7E8B-4FA8-8B37-C3B1C8A6E26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96" name="Curved Connector 95">
            <a:extLst>
              <a:ext uri="{FF2B5EF4-FFF2-40B4-BE49-F238E27FC236}">
                <a16:creationId xmlns:a16="http://schemas.microsoft.com/office/drawing/2014/main" id="{947096B8-85C5-4FD6-A8FE-28108ED0AB5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89</xdr:row>
      <xdr:rowOff>95250</xdr:rowOff>
    </xdr:from>
    <xdr:to>
      <xdr:col>15</xdr:col>
      <xdr:colOff>9525</xdr:colOff>
      <xdr:row>92</xdr:row>
      <xdr:rowOff>85725</xdr:rowOff>
    </xdr:to>
    <xdr:grpSp>
      <xdr:nvGrpSpPr>
        <xdr:cNvPr id="97" name="Group 103">
          <a:extLst>
            <a:ext uri="{FF2B5EF4-FFF2-40B4-BE49-F238E27FC236}">
              <a16:creationId xmlns:a16="http://schemas.microsoft.com/office/drawing/2014/main" id="{EE3A0887-5CA3-491F-94C9-BAC4B344F994}"/>
            </a:ext>
          </a:extLst>
        </xdr:cNvPr>
        <xdr:cNvGrpSpPr>
          <a:grpSpLocks/>
        </xdr:cNvGrpSpPr>
      </xdr:nvGrpSpPr>
      <xdr:grpSpPr bwMode="auto">
        <a:xfrm>
          <a:off x="5162550" y="18230850"/>
          <a:ext cx="657225" cy="590550"/>
          <a:chOff x="4676775" y="2971800"/>
          <a:chExt cx="314325" cy="590550"/>
        </a:xfrm>
      </xdr:grpSpPr>
      <xdr:cxnSp macro="">
        <xdr:nvCxnSpPr>
          <xdr:cNvPr id="98" name="Curved Connector 97">
            <a:extLst>
              <a:ext uri="{FF2B5EF4-FFF2-40B4-BE49-F238E27FC236}">
                <a16:creationId xmlns:a16="http://schemas.microsoft.com/office/drawing/2014/main" id="{505F5C05-C1CD-446E-979A-4AB750F7EBC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99" name="Curved Connector 98">
            <a:extLst>
              <a:ext uri="{FF2B5EF4-FFF2-40B4-BE49-F238E27FC236}">
                <a16:creationId xmlns:a16="http://schemas.microsoft.com/office/drawing/2014/main" id="{A90DF089-A3EE-4268-AD85-789C7828B21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00" name="Curved Connector 99">
            <a:extLst>
              <a:ext uri="{FF2B5EF4-FFF2-40B4-BE49-F238E27FC236}">
                <a16:creationId xmlns:a16="http://schemas.microsoft.com/office/drawing/2014/main" id="{D0F548A7-F728-4483-8C4B-091E166089F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01" name="Curved Connector 100">
            <a:extLst>
              <a:ext uri="{FF2B5EF4-FFF2-40B4-BE49-F238E27FC236}">
                <a16:creationId xmlns:a16="http://schemas.microsoft.com/office/drawing/2014/main" id="{DB6115BF-0260-4E2D-B3D3-8F6761023FC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93</xdr:row>
      <xdr:rowOff>95250</xdr:rowOff>
    </xdr:from>
    <xdr:to>
      <xdr:col>15</xdr:col>
      <xdr:colOff>9525</xdr:colOff>
      <xdr:row>96</xdr:row>
      <xdr:rowOff>85725</xdr:rowOff>
    </xdr:to>
    <xdr:grpSp>
      <xdr:nvGrpSpPr>
        <xdr:cNvPr id="102" name="Group 108">
          <a:extLst>
            <a:ext uri="{FF2B5EF4-FFF2-40B4-BE49-F238E27FC236}">
              <a16:creationId xmlns:a16="http://schemas.microsoft.com/office/drawing/2014/main" id="{215E0CC7-9869-44C1-929E-259940D636F7}"/>
            </a:ext>
          </a:extLst>
        </xdr:cNvPr>
        <xdr:cNvGrpSpPr>
          <a:grpSpLocks/>
        </xdr:cNvGrpSpPr>
      </xdr:nvGrpSpPr>
      <xdr:grpSpPr bwMode="auto">
        <a:xfrm>
          <a:off x="5162550" y="19030950"/>
          <a:ext cx="657225" cy="590550"/>
          <a:chOff x="4676775" y="2971800"/>
          <a:chExt cx="314325" cy="590550"/>
        </a:xfrm>
      </xdr:grpSpPr>
      <xdr:cxnSp macro="">
        <xdr:nvCxnSpPr>
          <xdr:cNvPr id="103" name="Curved Connector 102">
            <a:extLst>
              <a:ext uri="{FF2B5EF4-FFF2-40B4-BE49-F238E27FC236}">
                <a16:creationId xmlns:a16="http://schemas.microsoft.com/office/drawing/2014/main" id="{8AFA433C-2009-4275-BE62-DF8033A8E60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04" name="Curved Connector 103">
            <a:extLst>
              <a:ext uri="{FF2B5EF4-FFF2-40B4-BE49-F238E27FC236}">
                <a16:creationId xmlns:a16="http://schemas.microsoft.com/office/drawing/2014/main" id="{F6C0857F-2766-409E-8D75-0412A1EA6EE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05" name="Curved Connector 104">
            <a:extLst>
              <a:ext uri="{FF2B5EF4-FFF2-40B4-BE49-F238E27FC236}">
                <a16:creationId xmlns:a16="http://schemas.microsoft.com/office/drawing/2014/main" id="{DFFEC647-6FC3-41D0-B016-3C891DEB90B4}"/>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06" name="Curved Connector 105">
            <a:extLst>
              <a:ext uri="{FF2B5EF4-FFF2-40B4-BE49-F238E27FC236}">
                <a16:creationId xmlns:a16="http://schemas.microsoft.com/office/drawing/2014/main" id="{6F66B531-0F82-4CCC-AC3A-A1511F1358C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97</xdr:row>
      <xdr:rowOff>95250</xdr:rowOff>
    </xdr:from>
    <xdr:to>
      <xdr:col>15</xdr:col>
      <xdr:colOff>9525</xdr:colOff>
      <xdr:row>100</xdr:row>
      <xdr:rowOff>85725</xdr:rowOff>
    </xdr:to>
    <xdr:grpSp>
      <xdr:nvGrpSpPr>
        <xdr:cNvPr id="107" name="Group 113">
          <a:extLst>
            <a:ext uri="{FF2B5EF4-FFF2-40B4-BE49-F238E27FC236}">
              <a16:creationId xmlns:a16="http://schemas.microsoft.com/office/drawing/2014/main" id="{F35AEA57-3F81-4BAB-9EC6-F97EF7CF2ABA}"/>
            </a:ext>
          </a:extLst>
        </xdr:cNvPr>
        <xdr:cNvGrpSpPr>
          <a:grpSpLocks/>
        </xdr:cNvGrpSpPr>
      </xdr:nvGrpSpPr>
      <xdr:grpSpPr bwMode="auto">
        <a:xfrm>
          <a:off x="5162550" y="19831050"/>
          <a:ext cx="657225" cy="590550"/>
          <a:chOff x="4676775" y="2971800"/>
          <a:chExt cx="314325" cy="590550"/>
        </a:xfrm>
      </xdr:grpSpPr>
      <xdr:cxnSp macro="">
        <xdr:nvCxnSpPr>
          <xdr:cNvPr id="108" name="Curved Connector 107">
            <a:extLst>
              <a:ext uri="{FF2B5EF4-FFF2-40B4-BE49-F238E27FC236}">
                <a16:creationId xmlns:a16="http://schemas.microsoft.com/office/drawing/2014/main" id="{03881BDC-CA89-4B15-AE49-FA877B67CBB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09" name="Curved Connector 108">
            <a:extLst>
              <a:ext uri="{FF2B5EF4-FFF2-40B4-BE49-F238E27FC236}">
                <a16:creationId xmlns:a16="http://schemas.microsoft.com/office/drawing/2014/main" id="{0FD472D6-5CF5-457D-9A1F-AFE3027897A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10" name="Curved Connector 109">
            <a:extLst>
              <a:ext uri="{FF2B5EF4-FFF2-40B4-BE49-F238E27FC236}">
                <a16:creationId xmlns:a16="http://schemas.microsoft.com/office/drawing/2014/main" id="{E3165A9D-1A4E-4776-A875-E0819D1365C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11" name="Curved Connector 110">
            <a:extLst>
              <a:ext uri="{FF2B5EF4-FFF2-40B4-BE49-F238E27FC236}">
                <a16:creationId xmlns:a16="http://schemas.microsoft.com/office/drawing/2014/main" id="{1A9B7DE4-B8DE-4F4E-A062-5FA58487072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101</xdr:row>
      <xdr:rowOff>95250</xdr:rowOff>
    </xdr:from>
    <xdr:to>
      <xdr:col>15</xdr:col>
      <xdr:colOff>9525</xdr:colOff>
      <xdr:row>104</xdr:row>
      <xdr:rowOff>85725</xdr:rowOff>
    </xdr:to>
    <xdr:grpSp>
      <xdr:nvGrpSpPr>
        <xdr:cNvPr id="112" name="Group 118">
          <a:extLst>
            <a:ext uri="{FF2B5EF4-FFF2-40B4-BE49-F238E27FC236}">
              <a16:creationId xmlns:a16="http://schemas.microsoft.com/office/drawing/2014/main" id="{BFC4E1C6-3FC2-4094-BF5C-4A1D276C675D}"/>
            </a:ext>
          </a:extLst>
        </xdr:cNvPr>
        <xdr:cNvGrpSpPr>
          <a:grpSpLocks/>
        </xdr:cNvGrpSpPr>
      </xdr:nvGrpSpPr>
      <xdr:grpSpPr bwMode="auto">
        <a:xfrm>
          <a:off x="5162550" y="20631150"/>
          <a:ext cx="657225" cy="590550"/>
          <a:chOff x="4676775" y="2971800"/>
          <a:chExt cx="314325" cy="590550"/>
        </a:xfrm>
      </xdr:grpSpPr>
      <xdr:cxnSp macro="">
        <xdr:nvCxnSpPr>
          <xdr:cNvPr id="113" name="Curved Connector 112">
            <a:extLst>
              <a:ext uri="{FF2B5EF4-FFF2-40B4-BE49-F238E27FC236}">
                <a16:creationId xmlns:a16="http://schemas.microsoft.com/office/drawing/2014/main" id="{B6A000BB-E841-4523-A054-01FEF5ED80B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14" name="Curved Connector 113">
            <a:extLst>
              <a:ext uri="{FF2B5EF4-FFF2-40B4-BE49-F238E27FC236}">
                <a16:creationId xmlns:a16="http://schemas.microsoft.com/office/drawing/2014/main" id="{F92A22BC-F3F8-4196-A721-F2016A03D54F}"/>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15" name="Curved Connector 114">
            <a:extLst>
              <a:ext uri="{FF2B5EF4-FFF2-40B4-BE49-F238E27FC236}">
                <a16:creationId xmlns:a16="http://schemas.microsoft.com/office/drawing/2014/main" id="{7130D80B-EED6-43F5-8944-9C21FBA95CD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16" name="Curved Connector 115">
            <a:extLst>
              <a:ext uri="{FF2B5EF4-FFF2-40B4-BE49-F238E27FC236}">
                <a16:creationId xmlns:a16="http://schemas.microsoft.com/office/drawing/2014/main" id="{9E8C956B-3A1E-47B9-8FB8-9D5D298A778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105</xdr:row>
      <xdr:rowOff>95250</xdr:rowOff>
    </xdr:from>
    <xdr:to>
      <xdr:col>15</xdr:col>
      <xdr:colOff>9525</xdr:colOff>
      <xdr:row>108</xdr:row>
      <xdr:rowOff>85725</xdr:rowOff>
    </xdr:to>
    <xdr:grpSp>
      <xdr:nvGrpSpPr>
        <xdr:cNvPr id="117" name="Group 123">
          <a:extLst>
            <a:ext uri="{FF2B5EF4-FFF2-40B4-BE49-F238E27FC236}">
              <a16:creationId xmlns:a16="http://schemas.microsoft.com/office/drawing/2014/main" id="{7460AAEB-6A94-4E28-8F15-C54338A961CA}"/>
            </a:ext>
          </a:extLst>
        </xdr:cNvPr>
        <xdr:cNvGrpSpPr>
          <a:grpSpLocks/>
        </xdr:cNvGrpSpPr>
      </xdr:nvGrpSpPr>
      <xdr:grpSpPr bwMode="auto">
        <a:xfrm>
          <a:off x="5162550" y="21431250"/>
          <a:ext cx="657225" cy="590550"/>
          <a:chOff x="4676775" y="2971800"/>
          <a:chExt cx="314325" cy="590550"/>
        </a:xfrm>
      </xdr:grpSpPr>
      <xdr:cxnSp macro="">
        <xdr:nvCxnSpPr>
          <xdr:cNvPr id="118" name="Curved Connector 117">
            <a:extLst>
              <a:ext uri="{FF2B5EF4-FFF2-40B4-BE49-F238E27FC236}">
                <a16:creationId xmlns:a16="http://schemas.microsoft.com/office/drawing/2014/main" id="{920ECF54-856C-4D4E-9C34-1448626D47ED}"/>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19" name="Curved Connector 118">
            <a:extLst>
              <a:ext uri="{FF2B5EF4-FFF2-40B4-BE49-F238E27FC236}">
                <a16:creationId xmlns:a16="http://schemas.microsoft.com/office/drawing/2014/main" id="{E5D69114-2829-4D7A-AE76-2F340C11621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20" name="Curved Connector 119">
            <a:extLst>
              <a:ext uri="{FF2B5EF4-FFF2-40B4-BE49-F238E27FC236}">
                <a16:creationId xmlns:a16="http://schemas.microsoft.com/office/drawing/2014/main" id="{BDD4395B-36A4-4455-A3EB-3FBCFF971EE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21" name="Curved Connector 120">
            <a:extLst>
              <a:ext uri="{FF2B5EF4-FFF2-40B4-BE49-F238E27FC236}">
                <a16:creationId xmlns:a16="http://schemas.microsoft.com/office/drawing/2014/main" id="{DA58CD10-C0C4-4FFD-8E80-77222990782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109</xdr:row>
      <xdr:rowOff>95250</xdr:rowOff>
    </xdr:from>
    <xdr:to>
      <xdr:col>15</xdr:col>
      <xdr:colOff>9525</xdr:colOff>
      <xdr:row>112</xdr:row>
      <xdr:rowOff>85725</xdr:rowOff>
    </xdr:to>
    <xdr:grpSp>
      <xdr:nvGrpSpPr>
        <xdr:cNvPr id="122" name="Group 128">
          <a:extLst>
            <a:ext uri="{FF2B5EF4-FFF2-40B4-BE49-F238E27FC236}">
              <a16:creationId xmlns:a16="http://schemas.microsoft.com/office/drawing/2014/main" id="{BCEBAD34-C903-4E4D-B5EC-AF9506AA8133}"/>
            </a:ext>
          </a:extLst>
        </xdr:cNvPr>
        <xdr:cNvGrpSpPr>
          <a:grpSpLocks/>
        </xdr:cNvGrpSpPr>
      </xdr:nvGrpSpPr>
      <xdr:grpSpPr bwMode="auto">
        <a:xfrm>
          <a:off x="5162550" y="22231350"/>
          <a:ext cx="657225" cy="590550"/>
          <a:chOff x="4676775" y="2971800"/>
          <a:chExt cx="314325" cy="590550"/>
        </a:xfrm>
      </xdr:grpSpPr>
      <xdr:cxnSp macro="">
        <xdr:nvCxnSpPr>
          <xdr:cNvPr id="123" name="Curved Connector 122">
            <a:extLst>
              <a:ext uri="{FF2B5EF4-FFF2-40B4-BE49-F238E27FC236}">
                <a16:creationId xmlns:a16="http://schemas.microsoft.com/office/drawing/2014/main" id="{7825CC3B-EEA8-4C16-BE6D-7DA25A8DD0CF}"/>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24" name="Curved Connector 123">
            <a:extLst>
              <a:ext uri="{FF2B5EF4-FFF2-40B4-BE49-F238E27FC236}">
                <a16:creationId xmlns:a16="http://schemas.microsoft.com/office/drawing/2014/main" id="{405DF40B-001E-4663-A550-37ACC12248D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25" name="Curved Connector 124">
            <a:extLst>
              <a:ext uri="{FF2B5EF4-FFF2-40B4-BE49-F238E27FC236}">
                <a16:creationId xmlns:a16="http://schemas.microsoft.com/office/drawing/2014/main" id="{B6D81298-09B2-4C54-BFC4-0C2E0D1B5D3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26" name="Curved Connector 125">
            <a:extLst>
              <a:ext uri="{FF2B5EF4-FFF2-40B4-BE49-F238E27FC236}">
                <a16:creationId xmlns:a16="http://schemas.microsoft.com/office/drawing/2014/main" id="{CD5492E9-9A7F-4060-8217-4B38779B87B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113</xdr:row>
      <xdr:rowOff>95250</xdr:rowOff>
    </xdr:from>
    <xdr:to>
      <xdr:col>15</xdr:col>
      <xdr:colOff>9525</xdr:colOff>
      <xdr:row>116</xdr:row>
      <xdr:rowOff>85725</xdr:rowOff>
    </xdr:to>
    <xdr:grpSp>
      <xdr:nvGrpSpPr>
        <xdr:cNvPr id="127" name="Group 133">
          <a:extLst>
            <a:ext uri="{FF2B5EF4-FFF2-40B4-BE49-F238E27FC236}">
              <a16:creationId xmlns:a16="http://schemas.microsoft.com/office/drawing/2014/main" id="{269EFEA6-338B-43C9-BCF0-E3EFBAD09E29}"/>
            </a:ext>
          </a:extLst>
        </xdr:cNvPr>
        <xdr:cNvGrpSpPr>
          <a:grpSpLocks/>
        </xdr:cNvGrpSpPr>
      </xdr:nvGrpSpPr>
      <xdr:grpSpPr bwMode="auto">
        <a:xfrm>
          <a:off x="5162550" y="23031450"/>
          <a:ext cx="657225" cy="590550"/>
          <a:chOff x="4676775" y="2971800"/>
          <a:chExt cx="314325" cy="590550"/>
        </a:xfrm>
      </xdr:grpSpPr>
      <xdr:cxnSp macro="">
        <xdr:nvCxnSpPr>
          <xdr:cNvPr id="128" name="Curved Connector 127">
            <a:extLst>
              <a:ext uri="{FF2B5EF4-FFF2-40B4-BE49-F238E27FC236}">
                <a16:creationId xmlns:a16="http://schemas.microsoft.com/office/drawing/2014/main" id="{CBAA68A6-554E-423F-9C8A-162D8D59B23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29" name="Curved Connector 128">
            <a:extLst>
              <a:ext uri="{FF2B5EF4-FFF2-40B4-BE49-F238E27FC236}">
                <a16:creationId xmlns:a16="http://schemas.microsoft.com/office/drawing/2014/main" id="{90B68259-0D8D-4D84-813D-3913CBD219E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30" name="Curved Connector 129">
            <a:extLst>
              <a:ext uri="{FF2B5EF4-FFF2-40B4-BE49-F238E27FC236}">
                <a16:creationId xmlns:a16="http://schemas.microsoft.com/office/drawing/2014/main" id="{3A3EF8E2-9884-4295-AF0F-EA4D5727978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31" name="Curved Connector 130">
            <a:extLst>
              <a:ext uri="{FF2B5EF4-FFF2-40B4-BE49-F238E27FC236}">
                <a16:creationId xmlns:a16="http://schemas.microsoft.com/office/drawing/2014/main" id="{FCE89C11-6100-4FE2-B058-47B83507880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117</xdr:row>
      <xdr:rowOff>95250</xdr:rowOff>
    </xdr:from>
    <xdr:to>
      <xdr:col>15</xdr:col>
      <xdr:colOff>9525</xdr:colOff>
      <xdr:row>120</xdr:row>
      <xdr:rowOff>85725</xdr:rowOff>
    </xdr:to>
    <xdr:grpSp>
      <xdr:nvGrpSpPr>
        <xdr:cNvPr id="132" name="Group 138">
          <a:extLst>
            <a:ext uri="{FF2B5EF4-FFF2-40B4-BE49-F238E27FC236}">
              <a16:creationId xmlns:a16="http://schemas.microsoft.com/office/drawing/2014/main" id="{384CA4BA-35B0-4606-9869-D316B32FEABC}"/>
            </a:ext>
          </a:extLst>
        </xdr:cNvPr>
        <xdr:cNvGrpSpPr>
          <a:grpSpLocks/>
        </xdr:cNvGrpSpPr>
      </xdr:nvGrpSpPr>
      <xdr:grpSpPr bwMode="auto">
        <a:xfrm>
          <a:off x="5162550" y="23831550"/>
          <a:ext cx="657225" cy="590550"/>
          <a:chOff x="4676775" y="2971800"/>
          <a:chExt cx="314325" cy="590550"/>
        </a:xfrm>
      </xdr:grpSpPr>
      <xdr:cxnSp macro="">
        <xdr:nvCxnSpPr>
          <xdr:cNvPr id="133" name="Curved Connector 132">
            <a:extLst>
              <a:ext uri="{FF2B5EF4-FFF2-40B4-BE49-F238E27FC236}">
                <a16:creationId xmlns:a16="http://schemas.microsoft.com/office/drawing/2014/main" id="{5920BCA9-1999-4534-A2A1-C842858BB621}"/>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34" name="Curved Connector 133">
            <a:extLst>
              <a:ext uri="{FF2B5EF4-FFF2-40B4-BE49-F238E27FC236}">
                <a16:creationId xmlns:a16="http://schemas.microsoft.com/office/drawing/2014/main" id="{0D139DBB-3CE1-4645-A922-13E8DC00B844}"/>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35" name="Curved Connector 134">
            <a:extLst>
              <a:ext uri="{FF2B5EF4-FFF2-40B4-BE49-F238E27FC236}">
                <a16:creationId xmlns:a16="http://schemas.microsoft.com/office/drawing/2014/main" id="{351AB6C8-30D4-4DDF-95D4-F92531C2D40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36" name="Curved Connector 135">
            <a:extLst>
              <a:ext uri="{FF2B5EF4-FFF2-40B4-BE49-F238E27FC236}">
                <a16:creationId xmlns:a16="http://schemas.microsoft.com/office/drawing/2014/main" id="{87392B4D-9BD6-43C7-8A5F-F3180808A09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121</xdr:row>
      <xdr:rowOff>95250</xdr:rowOff>
    </xdr:from>
    <xdr:to>
      <xdr:col>15</xdr:col>
      <xdr:colOff>9525</xdr:colOff>
      <xdr:row>124</xdr:row>
      <xdr:rowOff>85725</xdr:rowOff>
    </xdr:to>
    <xdr:grpSp>
      <xdr:nvGrpSpPr>
        <xdr:cNvPr id="137" name="Group 143">
          <a:extLst>
            <a:ext uri="{FF2B5EF4-FFF2-40B4-BE49-F238E27FC236}">
              <a16:creationId xmlns:a16="http://schemas.microsoft.com/office/drawing/2014/main" id="{8770DC10-F055-43E1-8F6D-0DBC84C64A8C}"/>
            </a:ext>
          </a:extLst>
        </xdr:cNvPr>
        <xdr:cNvGrpSpPr>
          <a:grpSpLocks/>
        </xdr:cNvGrpSpPr>
      </xdr:nvGrpSpPr>
      <xdr:grpSpPr bwMode="auto">
        <a:xfrm>
          <a:off x="5162550" y="24631650"/>
          <a:ext cx="657225" cy="590550"/>
          <a:chOff x="4676775" y="2971800"/>
          <a:chExt cx="314325" cy="590550"/>
        </a:xfrm>
      </xdr:grpSpPr>
      <xdr:cxnSp macro="">
        <xdr:nvCxnSpPr>
          <xdr:cNvPr id="138" name="Curved Connector 137">
            <a:extLst>
              <a:ext uri="{FF2B5EF4-FFF2-40B4-BE49-F238E27FC236}">
                <a16:creationId xmlns:a16="http://schemas.microsoft.com/office/drawing/2014/main" id="{1633D9DC-156C-477F-9C0C-6225FF52DABA}"/>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39" name="Curved Connector 138">
            <a:extLst>
              <a:ext uri="{FF2B5EF4-FFF2-40B4-BE49-F238E27FC236}">
                <a16:creationId xmlns:a16="http://schemas.microsoft.com/office/drawing/2014/main" id="{AB8D0A2D-6704-4E05-9C67-5244C1ABB73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40" name="Curved Connector 139">
            <a:extLst>
              <a:ext uri="{FF2B5EF4-FFF2-40B4-BE49-F238E27FC236}">
                <a16:creationId xmlns:a16="http://schemas.microsoft.com/office/drawing/2014/main" id="{E3B9FD62-1D9C-42FA-B2DC-5ACE5C4A426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41" name="Curved Connector 140">
            <a:extLst>
              <a:ext uri="{FF2B5EF4-FFF2-40B4-BE49-F238E27FC236}">
                <a16:creationId xmlns:a16="http://schemas.microsoft.com/office/drawing/2014/main" id="{BB80B9A8-030B-4BB2-8937-8B61FC6F36F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125</xdr:row>
      <xdr:rowOff>95250</xdr:rowOff>
    </xdr:from>
    <xdr:to>
      <xdr:col>15</xdr:col>
      <xdr:colOff>9525</xdr:colOff>
      <xdr:row>128</xdr:row>
      <xdr:rowOff>85725</xdr:rowOff>
    </xdr:to>
    <xdr:grpSp>
      <xdr:nvGrpSpPr>
        <xdr:cNvPr id="142" name="Group 148">
          <a:extLst>
            <a:ext uri="{FF2B5EF4-FFF2-40B4-BE49-F238E27FC236}">
              <a16:creationId xmlns:a16="http://schemas.microsoft.com/office/drawing/2014/main" id="{57F26649-C408-4ECB-B437-9ECD16FADCED}"/>
            </a:ext>
          </a:extLst>
        </xdr:cNvPr>
        <xdr:cNvGrpSpPr>
          <a:grpSpLocks/>
        </xdr:cNvGrpSpPr>
      </xdr:nvGrpSpPr>
      <xdr:grpSpPr bwMode="auto">
        <a:xfrm>
          <a:off x="5162550" y="25431750"/>
          <a:ext cx="657225" cy="590550"/>
          <a:chOff x="4676775" y="2971800"/>
          <a:chExt cx="314325" cy="590550"/>
        </a:xfrm>
      </xdr:grpSpPr>
      <xdr:cxnSp macro="">
        <xdr:nvCxnSpPr>
          <xdr:cNvPr id="143" name="Curved Connector 142">
            <a:extLst>
              <a:ext uri="{FF2B5EF4-FFF2-40B4-BE49-F238E27FC236}">
                <a16:creationId xmlns:a16="http://schemas.microsoft.com/office/drawing/2014/main" id="{D8628966-D76D-4770-A9FC-E6FB6020D77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44" name="Curved Connector 143">
            <a:extLst>
              <a:ext uri="{FF2B5EF4-FFF2-40B4-BE49-F238E27FC236}">
                <a16:creationId xmlns:a16="http://schemas.microsoft.com/office/drawing/2014/main" id="{EF7C4BBD-D219-49BD-B7C0-B96EE1DBBC0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45" name="Curved Connector 144">
            <a:extLst>
              <a:ext uri="{FF2B5EF4-FFF2-40B4-BE49-F238E27FC236}">
                <a16:creationId xmlns:a16="http://schemas.microsoft.com/office/drawing/2014/main" id="{623BDD92-9676-4A94-BD04-D87E5AD7B6C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46" name="Curved Connector 145">
            <a:extLst>
              <a:ext uri="{FF2B5EF4-FFF2-40B4-BE49-F238E27FC236}">
                <a16:creationId xmlns:a16="http://schemas.microsoft.com/office/drawing/2014/main" id="{AED947AE-B0A3-409A-B952-C5F4F609C38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129</xdr:row>
      <xdr:rowOff>95250</xdr:rowOff>
    </xdr:from>
    <xdr:to>
      <xdr:col>15</xdr:col>
      <xdr:colOff>9525</xdr:colOff>
      <xdr:row>132</xdr:row>
      <xdr:rowOff>85725</xdr:rowOff>
    </xdr:to>
    <xdr:grpSp>
      <xdr:nvGrpSpPr>
        <xdr:cNvPr id="147" name="Group 153">
          <a:extLst>
            <a:ext uri="{FF2B5EF4-FFF2-40B4-BE49-F238E27FC236}">
              <a16:creationId xmlns:a16="http://schemas.microsoft.com/office/drawing/2014/main" id="{8DEE6F14-9EBC-4F18-B719-8ED3B3818349}"/>
            </a:ext>
          </a:extLst>
        </xdr:cNvPr>
        <xdr:cNvGrpSpPr>
          <a:grpSpLocks/>
        </xdr:cNvGrpSpPr>
      </xdr:nvGrpSpPr>
      <xdr:grpSpPr bwMode="auto">
        <a:xfrm>
          <a:off x="5162550" y="26231850"/>
          <a:ext cx="657225" cy="590550"/>
          <a:chOff x="4676775" y="2971800"/>
          <a:chExt cx="314325" cy="590550"/>
        </a:xfrm>
      </xdr:grpSpPr>
      <xdr:cxnSp macro="">
        <xdr:nvCxnSpPr>
          <xdr:cNvPr id="148" name="Curved Connector 147">
            <a:extLst>
              <a:ext uri="{FF2B5EF4-FFF2-40B4-BE49-F238E27FC236}">
                <a16:creationId xmlns:a16="http://schemas.microsoft.com/office/drawing/2014/main" id="{4FAD3A15-B77C-40E8-B931-FB5A9DB6DCF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49" name="Curved Connector 148">
            <a:extLst>
              <a:ext uri="{FF2B5EF4-FFF2-40B4-BE49-F238E27FC236}">
                <a16:creationId xmlns:a16="http://schemas.microsoft.com/office/drawing/2014/main" id="{9BC06F98-3FB3-4C3F-9735-82987C87536C}"/>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50" name="Curved Connector 149">
            <a:extLst>
              <a:ext uri="{FF2B5EF4-FFF2-40B4-BE49-F238E27FC236}">
                <a16:creationId xmlns:a16="http://schemas.microsoft.com/office/drawing/2014/main" id="{0BB26603-F0BF-4CFE-AAA2-D0AFB92FBA7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51" name="Curved Connector 150">
            <a:extLst>
              <a:ext uri="{FF2B5EF4-FFF2-40B4-BE49-F238E27FC236}">
                <a16:creationId xmlns:a16="http://schemas.microsoft.com/office/drawing/2014/main" id="{AC6D6D1E-5F22-43D4-9850-C6284015675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133</xdr:row>
      <xdr:rowOff>95250</xdr:rowOff>
    </xdr:from>
    <xdr:to>
      <xdr:col>15</xdr:col>
      <xdr:colOff>9525</xdr:colOff>
      <xdr:row>136</xdr:row>
      <xdr:rowOff>85725</xdr:rowOff>
    </xdr:to>
    <xdr:grpSp>
      <xdr:nvGrpSpPr>
        <xdr:cNvPr id="152" name="Group 158">
          <a:extLst>
            <a:ext uri="{FF2B5EF4-FFF2-40B4-BE49-F238E27FC236}">
              <a16:creationId xmlns:a16="http://schemas.microsoft.com/office/drawing/2014/main" id="{3306FB5F-C7DE-46C6-A299-5E7A3AA95A0C}"/>
            </a:ext>
          </a:extLst>
        </xdr:cNvPr>
        <xdr:cNvGrpSpPr>
          <a:grpSpLocks/>
        </xdr:cNvGrpSpPr>
      </xdr:nvGrpSpPr>
      <xdr:grpSpPr bwMode="auto">
        <a:xfrm>
          <a:off x="5162550" y="27031950"/>
          <a:ext cx="657225" cy="590550"/>
          <a:chOff x="4676775" y="2971800"/>
          <a:chExt cx="314325" cy="590550"/>
        </a:xfrm>
      </xdr:grpSpPr>
      <xdr:cxnSp macro="">
        <xdr:nvCxnSpPr>
          <xdr:cNvPr id="153" name="Curved Connector 152">
            <a:extLst>
              <a:ext uri="{FF2B5EF4-FFF2-40B4-BE49-F238E27FC236}">
                <a16:creationId xmlns:a16="http://schemas.microsoft.com/office/drawing/2014/main" id="{68DEF85F-1644-4F8D-A18C-B5F0566AEBF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54" name="Curved Connector 153">
            <a:extLst>
              <a:ext uri="{FF2B5EF4-FFF2-40B4-BE49-F238E27FC236}">
                <a16:creationId xmlns:a16="http://schemas.microsoft.com/office/drawing/2014/main" id="{EE7AF641-3D68-432A-9C6B-5FEB7227CEC5}"/>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55" name="Curved Connector 154">
            <a:extLst>
              <a:ext uri="{FF2B5EF4-FFF2-40B4-BE49-F238E27FC236}">
                <a16:creationId xmlns:a16="http://schemas.microsoft.com/office/drawing/2014/main" id="{2613EC38-CE08-4DD5-A5FE-9019D8EA8EB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56" name="Curved Connector 155">
            <a:extLst>
              <a:ext uri="{FF2B5EF4-FFF2-40B4-BE49-F238E27FC236}">
                <a16:creationId xmlns:a16="http://schemas.microsoft.com/office/drawing/2014/main" id="{C59D8CD8-1902-491D-AD46-5AA34FB2C0B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137</xdr:row>
      <xdr:rowOff>95250</xdr:rowOff>
    </xdr:from>
    <xdr:to>
      <xdr:col>15</xdr:col>
      <xdr:colOff>9525</xdr:colOff>
      <xdr:row>140</xdr:row>
      <xdr:rowOff>85725</xdr:rowOff>
    </xdr:to>
    <xdr:grpSp>
      <xdr:nvGrpSpPr>
        <xdr:cNvPr id="157" name="Group 163">
          <a:extLst>
            <a:ext uri="{FF2B5EF4-FFF2-40B4-BE49-F238E27FC236}">
              <a16:creationId xmlns:a16="http://schemas.microsoft.com/office/drawing/2014/main" id="{92E9D3DE-3CD4-44DE-9217-3DAD3ADEE8FF}"/>
            </a:ext>
          </a:extLst>
        </xdr:cNvPr>
        <xdr:cNvGrpSpPr>
          <a:grpSpLocks/>
        </xdr:cNvGrpSpPr>
      </xdr:nvGrpSpPr>
      <xdr:grpSpPr bwMode="auto">
        <a:xfrm>
          <a:off x="5162550" y="27832050"/>
          <a:ext cx="657225" cy="590550"/>
          <a:chOff x="4676775" y="2971800"/>
          <a:chExt cx="314325" cy="590550"/>
        </a:xfrm>
      </xdr:grpSpPr>
      <xdr:cxnSp macro="">
        <xdr:nvCxnSpPr>
          <xdr:cNvPr id="158" name="Curved Connector 157">
            <a:extLst>
              <a:ext uri="{FF2B5EF4-FFF2-40B4-BE49-F238E27FC236}">
                <a16:creationId xmlns:a16="http://schemas.microsoft.com/office/drawing/2014/main" id="{F7E1B01C-CE18-4A5E-9ED9-7CA5D40E61B1}"/>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59" name="Curved Connector 158">
            <a:extLst>
              <a:ext uri="{FF2B5EF4-FFF2-40B4-BE49-F238E27FC236}">
                <a16:creationId xmlns:a16="http://schemas.microsoft.com/office/drawing/2014/main" id="{16B98CBB-D27C-410E-ADC1-5C50D058D7D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60" name="Curved Connector 159">
            <a:extLst>
              <a:ext uri="{FF2B5EF4-FFF2-40B4-BE49-F238E27FC236}">
                <a16:creationId xmlns:a16="http://schemas.microsoft.com/office/drawing/2014/main" id="{AE3594D3-980A-4F09-9B2D-DC177F2C58D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61" name="Curved Connector 160">
            <a:extLst>
              <a:ext uri="{FF2B5EF4-FFF2-40B4-BE49-F238E27FC236}">
                <a16:creationId xmlns:a16="http://schemas.microsoft.com/office/drawing/2014/main" id="{62BEFE8D-7CD3-4C97-AFB1-E12B42FD01C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141</xdr:row>
      <xdr:rowOff>95250</xdr:rowOff>
    </xdr:from>
    <xdr:to>
      <xdr:col>15</xdr:col>
      <xdr:colOff>9525</xdr:colOff>
      <xdr:row>144</xdr:row>
      <xdr:rowOff>85725</xdr:rowOff>
    </xdr:to>
    <xdr:grpSp>
      <xdr:nvGrpSpPr>
        <xdr:cNvPr id="162" name="Group 168">
          <a:extLst>
            <a:ext uri="{FF2B5EF4-FFF2-40B4-BE49-F238E27FC236}">
              <a16:creationId xmlns:a16="http://schemas.microsoft.com/office/drawing/2014/main" id="{B44DAB2C-2467-4BA7-BEEC-2B24840DB639}"/>
            </a:ext>
          </a:extLst>
        </xdr:cNvPr>
        <xdr:cNvGrpSpPr>
          <a:grpSpLocks/>
        </xdr:cNvGrpSpPr>
      </xdr:nvGrpSpPr>
      <xdr:grpSpPr bwMode="auto">
        <a:xfrm>
          <a:off x="5162550" y="28632150"/>
          <a:ext cx="657225" cy="590550"/>
          <a:chOff x="4676775" y="2971800"/>
          <a:chExt cx="314325" cy="590550"/>
        </a:xfrm>
      </xdr:grpSpPr>
      <xdr:cxnSp macro="">
        <xdr:nvCxnSpPr>
          <xdr:cNvPr id="163" name="Curved Connector 162">
            <a:extLst>
              <a:ext uri="{FF2B5EF4-FFF2-40B4-BE49-F238E27FC236}">
                <a16:creationId xmlns:a16="http://schemas.microsoft.com/office/drawing/2014/main" id="{A28B4FF4-0D7A-4F29-9D01-9C5BC037128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64" name="Curved Connector 163">
            <a:extLst>
              <a:ext uri="{FF2B5EF4-FFF2-40B4-BE49-F238E27FC236}">
                <a16:creationId xmlns:a16="http://schemas.microsoft.com/office/drawing/2014/main" id="{12621F93-DB07-4FAC-BCDF-5D20890EC504}"/>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65" name="Curved Connector 164">
            <a:extLst>
              <a:ext uri="{FF2B5EF4-FFF2-40B4-BE49-F238E27FC236}">
                <a16:creationId xmlns:a16="http://schemas.microsoft.com/office/drawing/2014/main" id="{B3FED283-F217-418A-99B8-CBEDE1F4264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66" name="Curved Connector 165">
            <a:extLst>
              <a:ext uri="{FF2B5EF4-FFF2-40B4-BE49-F238E27FC236}">
                <a16:creationId xmlns:a16="http://schemas.microsoft.com/office/drawing/2014/main" id="{BA380BED-7636-4F06-A167-8935D7EA11D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145</xdr:row>
      <xdr:rowOff>95250</xdr:rowOff>
    </xdr:from>
    <xdr:to>
      <xdr:col>15</xdr:col>
      <xdr:colOff>9525</xdr:colOff>
      <xdr:row>148</xdr:row>
      <xdr:rowOff>85725</xdr:rowOff>
    </xdr:to>
    <xdr:grpSp>
      <xdr:nvGrpSpPr>
        <xdr:cNvPr id="167" name="Group 173">
          <a:extLst>
            <a:ext uri="{FF2B5EF4-FFF2-40B4-BE49-F238E27FC236}">
              <a16:creationId xmlns:a16="http://schemas.microsoft.com/office/drawing/2014/main" id="{557DCC45-10BF-4F95-AB19-4228EEC76EA1}"/>
            </a:ext>
          </a:extLst>
        </xdr:cNvPr>
        <xdr:cNvGrpSpPr>
          <a:grpSpLocks/>
        </xdr:cNvGrpSpPr>
      </xdr:nvGrpSpPr>
      <xdr:grpSpPr bwMode="auto">
        <a:xfrm>
          <a:off x="5162550" y="29432250"/>
          <a:ext cx="657225" cy="590550"/>
          <a:chOff x="4676775" y="2971800"/>
          <a:chExt cx="314325" cy="590550"/>
        </a:xfrm>
      </xdr:grpSpPr>
      <xdr:cxnSp macro="">
        <xdr:nvCxnSpPr>
          <xdr:cNvPr id="168" name="Curved Connector 167">
            <a:extLst>
              <a:ext uri="{FF2B5EF4-FFF2-40B4-BE49-F238E27FC236}">
                <a16:creationId xmlns:a16="http://schemas.microsoft.com/office/drawing/2014/main" id="{1C48FD65-6BE7-47CA-BA47-EB0F20C753BE}"/>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69" name="Curved Connector 168">
            <a:extLst>
              <a:ext uri="{FF2B5EF4-FFF2-40B4-BE49-F238E27FC236}">
                <a16:creationId xmlns:a16="http://schemas.microsoft.com/office/drawing/2014/main" id="{46FF06E1-AE66-491F-A205-89FE3EFDDC65}"/>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70" name="Curved Connector 169">
            <a:extLst>
              <a:ext uri="{FF2B5EF4-FFF2-40B4-BE49-F238E27FC236}">
                <a16:creationId xmlns:a16="http://schemas.microsoft.com/office/drawing/2014/main" id="{19484C52-36C3-4D2E-A129-40FC5360D5C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71" name="Curved Connector 170">
            <a:extLst>
              <a:ext uri="{FF2B5EF4-FFF2-40B4-BE49-F238E27FC236}">
                <a16:creationId xmlns:a16="http://schemas.microsoft.com/office/drawing/2014/main" id="{4E14D0B6-EAD2-4A1D-B7D8-96B637F25761}"/>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149</xdr:row>
      <xdr:rowOff>95250</xdr:rowOff>
    </xdr:from>
    <xdr:to>
      <xdr:col>15</xdr:col>
      <xdr:colOff>9525</xdr:colOff>
      <xdr:row>152</xdr:row>
      <xdr:rowOff>85725</xdr:rowOff>
    </xdr:to>
    <xdr:grpSp>
      <xdr:nvGrpSpPr>
        <xdr:cNvPr id="172" name="Group 178">
          <a:extLst>
            <a:ext uri="{FF2B5EF4-FFF2-40B4-BE49-F238E27FC236}">
              <a16:creationId xmlns:a16="http://schemas.microsoft.com/office/drawing/2014/main" id="{7431CCF9-3544-4FB6-8FAE-C4A67B7E66A9}"/>
            </a:ext>
          </a:extLst>
        </xdr:cNvPr>
        <xdr:cNvGrpSpPr>
          <a:grpSpLocks/>
        </xdr:cNvGrpSpPr>
      </xdr:nvGrpSpPr>
      <xdr:grpSpPr bwMode="auto">
        <a:xfrm>
          <a:off x="5162550" y="30232350"/>
          <a:ext cx="657225" cy="590550"/>
          <a:chOff x="4676775" y="2971800"/>
          <a:chExt cx="314325" cy="590550"/>
        </a:xfrm>
      </xdr:grpSpPr>
      <xdr:cxnSp macro="">
        <xdr:nvCxnSpPr>
          <xdr:cNvPr id="173" name="Curved Connector 172">
            <a:extLst>
              <a:ext uri="{FF2B5EF4-FFF2-40B4-BE49-F238E27FC236}">
                <a16:creationId xmlns:a16="http://schemas.microsoft.com/office/drawing/2014/main" id="{FBBC1513-3531-4A2C-9551-01D9B863232B}"/>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74" name="Curved Connector 173">
            <a:extLst>
              <a:ext uri="{FF2B5EF4-FFF2-40B4-BE49-F238E27FC236}">
                <a16:creationId xmlns:a16="http://schemas.microsoft.com/office/drawing/2014/main" id="{6785E5EF-2334-488F-A37B-E41BC6F77074}"/>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75" name="Curved Connector 174">
            <a:extLst>
              <a:ext uri="{FF2B5EF4-FFF2-40B4-BE49-F238E27FC236}">
                <a16:creationId xmlns:a16="http://schemas.microsoft.com/office/drawing/2014/main" id="{C49E517F-160E-409E-995C-6FAD2619421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76" name="Curved Connector 175">
            <a:extLst>
              <a:ext uri="{FF2B5EF4-FFF2-40B4-BE49-F238E27FC236}">
                <a16:creationId xmlns:a16="http://schemas.microsoft.com/office/drawing/2014/main" id="{A5CDAF82-9093-48BF-8EC2-486FAA0A993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153</xdr:row>
      <xdr:rowOff>95250</xdr:rowOff>
    </xdr:from>
    <xdr:to>
      <xdr:col>15</xdr:col>
      <xdr:colOff>9525</xdr:colOff>
      <xdr:row>156</xdr:row>
      <xdr:rowOff>85725</xdr:rowOff>
    </xdr:to>
    <xdr:grpSp>
      <xdr:nvGrpSpPr>
        <xdr:cNvPr id="177" name="Group 183">
          <a:extLst>
            <a:ext uri="{FF2B5EF4-FFF2-40B4-BE49-F238E27FC236}">
              <a16:creationId xmlns:a16="http://schemas.microsoft.com/office/drawing/2014/main" id="{CC5A62B1-821C-4CD8-A371-B937C2D382CD}"/>
            </a:ext>
          </a:extLst>
        </xdr:cNvPr>
        <xdr:cNvGrpSpPr>
          <a:grpSpLocks/>
        </xdr:cNvGrpSpPr>
      </xdr:nvGrpSpPr>
      <xdr:grpSpPr bwMode="auto">
        <a:xfrm>
          <a:off x="5162550" y="31032450"/>
          <a:ext cx="657225" cy="590550"/>
          <a:chOff x="4676775" y="2971800"/>
          <a:chExt cx="314325" cy="590550"/>
        </a:xfrm>
      </xdr:grpSpPr>
      <xdr:cxnSp macro="">
        <xdr:nvCxnSpPr>
          <xdr:cNvPr id="178" name="Curved Connector 177">
            <a:extLst>
              <a:ext uri="{FF2B5EF4-FFF2-40B4-BE49-F238E27FC236}">
                <a16:creationId xmlns:a16="http://schemas.microsoft.com/office/drawing/2014/main" id="{22348B40-7A30-448E-8927-AA1E9E15303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79" name="Curved Connector 178">
            <a:extLst>
              <a:ext uri="{FF2B5EF4-FFF2-40B4-BE49-F238E27FC236}">
                <a16:creationId xmlns:a16="http://schemas.microsoft.com/office/drawing/2014/main" id="{8C6281D7-766F-4D9D-B109-E95CD834774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80" name="Curved Connector 179">
            <a:extLst>
              <a:ext uri="{FF2B5EF4-FFF2-40B4-BE49-F238E27FC236}">
                <a16:creationId xmlns:a16="http://schemas.microsoft.com/office/drawing/2014/main" id="{81B16616-A1DF-4763-84C7-E1D6865F8436}"/>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81" name="Curved Connector 180">
            <a:extLst>
              <a:ext uri="{FF2B5EF4-FFF2-40B4-BE49-F238E27FC236}">
                <a16:creationId xmlns:a16="http://schemas.microsoft.com/office/drawing/2014/main" id="{5E38D581-B592-44C2-B3D0-34DB9ADC3C3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157</xdr:row>
      <xdr:rowOff>95250</xdr:rowOff>
    </xdr:from>
    <xdr:to>
      <xdr:col>15</xdr:col>
      <xdr:colOff>9525</xdr:colOff>
      <xdr:row>160</xdr:row>
      <xdr:rowOff>85725</xdr:rowOff>
    </xdr:to>
    <xdr:grpSp>
      <xdr:nvGrpSpPr>
        <xdr:cNvPr id="182" name="Group 188">
          <a:extLst>
            <a:ext uri="{FF2B5EF4-FFF2-40B4-BE49-F238E27FC236}">
              <a16:creationId xmlns:a16="http://schemas.microsoft.com/office/drawing/2014/main" id="{6CEE7E0B-61B0-4316-ADF6-81E3624071ED}"/>
            </a:ext>
          </a:extLst>
        </xdr:cNvPr>
        <xdr:cNvGrpSpPr>
          <a:grpSpLocks/>
        </xdr:cNvGrpSpPr>
      </xdr:nvGrpSpPr>
      <xdr:grpSpPr bwMode="auto">
        <a:xfrm>
          <a:off x="5162550" y="31832550"/>
          <a:ext cx="657225" cy="590550"/>
          <a:chOff x="4676775" y="2971800"/>
          <a:chExt cx="314325" cy="590550"/>
        </a:xfrm>
      </xdr:grpSpPr>
      <xdr:cxnSp macro="">
        <xdr:nvCxnSpPr>
          <xdr:cNvPr id="183" name="Curved Connector 182">
            <a:extLst>
              <a:ext uri="{FF2B5EF4-FFF2-40B4-BE49-F238E27FC236}">
                <a16:creationId xmlns:a16="http://schemas.microsoft.com/office/drawing/2014/main" id="{D3633E9D-AFA4-47CD-B080-BDB70496420A}"/>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84" name="Curved Connector 183">
            <a:extLst>
              <a:ext uri="{FF2B5EF4-FFF2-40B4-BE49-F238E27FC236}">
                <a16:creationId xmlns:a16="http://schemas.microsoft.com/office/drawing/2014/main" id="{3B00789A-6A40-4608-8CFE-B734D9CC081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85" name="Curved Connector 184">
            <a:extLst>
              <a:ext uri="{FF2B5EF4-FFF2-40B4-BE49-F238E27FC236}">
                <a16:creationId xmlns:a16="http://schemas.microsoft.com/office/drawing/2014/main" id="{9F7C3595-6EEC-4770-AADC-F2E7215CB50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86" name="Curved Connector 185">
            <a:extLst>
              <a:ext uri="{FF2B5EF4-FFF2-40B4-BE49-F238E27FC236}">
                <a16:creationId xmlns:a16="http://schemas.microsoft.com/office/drawing/2014/main" id="{DF43602C-4241-4FB5-AF32-1C62BC6F4FA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161</xdr:row>
      <xdr:rowOff>95250</xdr:rowOff>
    </xdr:from>
    <xdr:to>
      <xdr:col>15</xdr:col>
      <xdr:colOff>9525</xdr:colOff>
      <xdr:row>164</xdr:row>
      <xdr:rowOff>85725</xdr:rowOff>
    </xdr:to>
    <xdr:grpSp>
      <xdr:nvGrpSpPr>
        <xdr:cNvPr id="187" name="Group 193">
          <a:extLst>
            <a:ext uri="{FF2B5EF4-FFF2-40B4-BE49-F238E27FC236}">
              <a16:creationId xmlns:a16="http://schemas.microsoft.com/office/drawing/2014/main" id="{FC334BCC-6D0B-4A85-8A05-C6C05E11747F}"/>
            </a:ext>
          </a:extLst>
        </xdr:cNvPr>
        <xdr:cNvGrpSpPr>
          <a:grpSpLocks/>
        </xdr:cNvGrpSpPr>
      </xdr:nvGrpSpPr>
      <xdr:grpSpPr bwMode="auto">
        <a:xfrm>
          <a:off x="5162550" y="32632650"/>
          <a:ext cx="657225" cy="590550"/>
          <a:chOff x="4676775" y="2971800"/>
          <a:chExt cx="314325" cy="590550"/>
        </a:xfrm>
      </xdr:grpSpPr>
      <xdr:cxnSp macro="">
        <xdr:nvCxnSpPr>
          <xdr:cNvPr id="188" name="Curved Connector 187">
            <a:extLst>
              <a:ext uri="{FF2B5EF4-FFF2-40B4-BE49-F238E27FC236}">
                <a16:creationId xmlns:a16="http://schemas.microsoft.com/office/drawing/2014/main" id="{32293471-96D4-4347-A3C1-730C83C105A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89" name="Curved Connector 188">
            <a:extLst>
              <a:ext uri="{FF2B5EF4-FFF2-40B4-BE49-F238E27FC236}">
                <a16:creationId xmlns:a16="http://schemas.microsoft.com/office/drawing/2014/main" id="{4F79BEAB-A986-4B4E-96F2-861750198A1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90" name="Curved Connector 189">
            <a:extLst>
              <a:ext uri="{FF2B5EF4-FFF2-40B4-BE49-F238E27FC236}">
                <a16:creationId xmlns:a16="http://schemas.microsoft.com/office/drawing/2014/main" id="{7BFE8E9F-BCC1-4245-8BF8-F7BFD166E83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91" name="Curved Connector 190">
            <a:extLst>
              <a:ext uri="{FF2B5EF4-FFF2-40B4-BE49-F238E27FC236}">
                <a16:creationId xmlns:a16="http://schemas.microsoft.com/office/drawing/2014/main" id="{44CF8C87-630C-435D-B5C3-741B0965A58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165</xdr:row>
      <xdr:rowOff>95250</xdr:rowOff>
    </xdr:from>
    <xdr:to>
      <xdr:col>15</xdr:col>
      <xdr:colOff>9525</xdr:colOff>
      <xdr:row>168</xdr:row>
      <xdr:rowOff>85725</xdr:rowOff>
    </xdr:to>
    <xdr:grpSp>
      <xdr:nvGrpSpPr>
        <xdr:cNvPr id="192" name="Group 198">
          <a:extLst>
            <a:ext uri="{FF2B5EF4-FFF2-40B4-BE49-F238E27FC236}">
              <a16:creationId xmlns:a16="http://schemas.microsoft.com/office/drawing/2014/main" id="{CFDE080F-CF6B-47AA-B92E-6C58C646BE81}"/>
            </a:ext>
          </a:extLst>
        </xdr:cNvPr>
        <xdr:cNvGrpSpPr>
          <a:grpSpLocks/>
        </xdr:cNvGrpSpPr>
      </xdr:nvGrpSpPr>
      <xdr:grpSpPr bwMode="auto">
        <a:xfrm>
          <a:off x="5162550" y="33432750"/>
          <a:ext cx="657225" cy="590550"/>
          <a:chOff x="4676775" y="2971800"/>
          <a:chExt cx="314325" cy="590550"/>
        </a:xfrm>
      </xdr:grpSpPr>
      <xdr:cxnSp macro="">
        <xdr:nvCxnSpPr>
          <xdr:cNvPr id="193" name="Curved Connector 192">
            <a:extLst>
              <a:ext uri="{FF2B5EF4-FFF2-40B4-BE49-F238E27FC236}">
                <a16:creationId xmlns:a16="http://schemas.microsoft.com/office/drawing/2014/main" id="{23792C1C-D0A4-4904-967B-B6932CE5464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94" name="Curved Connector 193">
            <a:extLst>
              <a:ext uri="{FF2B5EF4-FFF2-40B4-BE49-F238E27FC236}">
                <a16:creationId xmlns:a16="http://schemas.microsoft.com/office/drawing/2014/main" id="{B2FAE403-7C0A-42B0-85DD-09C2B2DDAF1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95" name="Curved Connector 194">
            <a:extLst>
              <a:ext uri="{FF2B5EF4-FFF2-40B4-BE49-F238E27FC236}">
                <a16:creationId xmlns:a16="http://schemas.microsoft.com/office/drawing/2014/main" id="{9677C5E3-E188-44E2-850E-9C337433EB81}"/>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96" name="Curved Connector 195">
            <a:extLst>
              <a:ext uri="{FF2B5EF4-FFF2-40B4-BE49-F238E27FC236}">
                <a16:creationId xmlns:a16="http://schemas.microsoft.com/office/drawing/2014/main" id="{1A19910C-8EC3-49A2-AA13-0083D58E67F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169</xdr:row>
      <xdr:rowOff>95250</xdr:rowOff>
    </xdr:from>
    <xdr:to>
      <xdr:col>15</xdr:col>
      <xdr:colOff>9525</xdr:colOff>
      <xdr:row>172</xdr:row>
      <xdr:rowOff>85725</xdr:rowOff>
    </xdr:to>
    <xdr:grpSp>
      <xdr:nvGrpSpPr>
        <xdr:cNvPr id="197" name="Group 203">
          <a:extLst>
            <a:ext uri="{FF2B5EF4-FFF2-40B4-BE49-F238E27FC236}">
              <a16:creationId xmlns:a16="http://schemas.microsoft.com/office/drawing/2014/main" id="{F0A224E0-ACC8-4941-B2F9-632F1413295E}"/>
            </a:ext>
          </a:extLst>
        </xdr:cNvPr>
        <xdr:cNvGrpSpPr>
          <a:grpSpLocks/>
        </xdr:cNvGrpSpPr>
      </xdr:nvGrpSpPr>
      <xdr:grpSpPr bwMode="auto">
        <a:xfrm>
          <a:off x="5162550" y="34232850"/>
          <a:ext cx="657225" cy="590550"/>
          <a:chOff x="4676775" y="2971800"/>
          <a:chExt cx="314325" cy="590550"/>
        </a:xfrm>
      </xdr:grpSpPr>
      <xdr:cxnSp macro="">
        <xdr:nvCxnSpPr>
          <xdr:cNvPr id="198" name="Curved Connector 197">
            <a:extLst>
              <a:ext uri="{FF2B5EF4-FFF2-40B4-BE49-F238E27FC236}">
                <a16:creationId xmlns:a16="http://schemas.microsoft.com/office/drawing/2014/main" id="{FFAA9467-AF1C-4989-9F4C-EF383139C84F}"/>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199" name="Curved Connector 198">
            <a:extLst>
              <a:ext uri="{FF2B5EF4-FFF2-40B4-BE49-F238E27FC236}">
                <a16:creationId xmlns:a16="http://schemas.microsoft.com/office/drawing/2014/main" id="{6AF4E02A-E4DF-4301-A64B-9BAF607009A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00" name="Curved Connector 199">
            <a:extLst>
              <a:ext uri="{FF2B5EF4-FFF2-40B4-BE49-F238E27FC236}">
                <a16:creationId xmlns:a16="http://schemas.microsoft.com/office/drawing/2014/main" id="{F41854C5-34A2-4A25-91C5-DEDEDB0C52A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01" name="Curved Connector 200">
            <a:extLst>
              <a:ext uri="{FF2B5EF4-FFF2-40B4-BE49-F238E27FC236}">
                <a16:creationId xmlns:a16="http://schemas.microsoft.com/office/drawing/2014/main" id="{D3A2C884-5FE8-461A-BAD7-12442E10D247}"/>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173</xdr:row>
      <xdr:rowOff>95250</xdr:rowOff>
    </xdr:from>
    <xdr:to>
      <xdr:col>15</xdr:col>
      <xdr:colOff>9525</xdr:colOff>
      <xdr:row>176</xdr:row>
      <xdr:rowOff>85725</xdr:rowOff>
    </xdr:to>
    <xdr:grpSp>
      <xdr:nvGrpSpPr>
        <xdr:cNvPr id="202" name="Group 208">
          <a:extLst>
            <a:ext uri="{FF2B5EF4-FFF2-40B4-BE49-F238E27FC236}">
              <a16:creationId xmlns:a16="http://schemas.microsoft.com/office/drawing/2014/main" id="{98826A3A-D73A-431E-9737-F9AA61E3379D}"/>
            </a:ext>
          </a:extLst>
        </xdr:cNvPr>
        <xdr:cNvGrpSpPr>
          <a:grpSpLocks/>
        </xdr:cNvGrpSpPr>
      </xdr:nvGrpSpPr>
      <xdr:grpSpPr bwMode="auto">
        <a:xfrm>
          <a:off x="5162550" y="35032950"/>
          <a:ext cx="657225" cy="590550"/>
          <a:chOff x="4676775" y="2971800"/>
          <a:chExt cx="314325" cy="590550"/>
        </a:xfrm>
      </xdr:grpSpPr>
      <xdr:cxnSp macro="">
        <xdr:nvCxnSpPr>
          <xdr:cNvPr id="203" name="Curved Connector 202">
            <a:extLst>
              <a:ext uri="{FF2B5EF4-FFF2-40B4-BE49-F238E27FC236}">
                <a16:creationId xmlns:a16="http://schemas.microsoft.com/office/drawing/2014/main" id="{E960042D-5D74-412D-853B-8D365A08D55A}"/>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04" name="Curved Connector 203">
            <a:extLst>
              <a:ext uri="{FF2B5EF4-FFF2-40B4-BE49-F238E27FC236}">
                <a16:creationId xmlns:a16="http://schemas.microsoft.com/office/drawing/2014/main" id="{E13A31CF-C04C-49B9-AEE9-5B9675629FB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05" name="Curved Connector 204">
            <a:extLst>
              <a:ext uri="{FF2B5EF4-FFF2-40B4-BE49-F238E27FC236}">
                <a16:creationId xmlns:a16="http://schemas.microsoft.com/office/drawing/2014/main" id="{B775CDF4-8C40-4156-A418-648531505C1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06" name="Curved Connector 205">
            <a:extLst>
              <a:ext uri="{FF2B5EF4-FFF2-40B4-BE49-F238E27FC236}">
                <a16:creationId xmlns:a16="http://schemas.microsoft.com/office/drawing/2014/main" id="{13A0306A-B19F-4809-BD49-3BC087E34E6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177</xdr:row>
      <xdr:rowOff>95250</xdr:rowOff>
    </xdr:from>
    <xdr:to>
      <xdr:col>15</xdr:col>
      <xdr:colOff>9525</xdr:colOff>
      <xdr:row>180</xdr:row>
      <xdr:rowOff>85725</xdr:rowOff>
    </xdr:to>
    <xdr:grpSp>
      <xdr:nvGrpSpPr>
        <xdr:cNvPr id="207" name="Group 213">
          <a:extLst>
            <a:ext uri="{FF2B5EF4-FFF2-40B4-BE49-F238E27FC236}">
              <a16:creationId xmlns:a16="http://schemas.microsoft.com/office/drawing/2014/main" id="{29285E42-AE3E-42A8-AA00-6FF1976760FF}"/>
            </a:ext>
          </a:extLst>
        </xdr:cNvPr>
        <xdr:cNvGrpSpPr>
          <a:grpSpLocks/>
        </xdr:cNvGrpSpPr>
      </xdr:nvGrpSpPr>
      <xdr:grpSpPr bwMode="auto">
        <a:xfrm>
          <a:off x="5162550" y="35833050"/>
          <a:ext cx="657225" cy="590550"/>
          <a:chOff x="4676775" y="2971800"/>
          <a:chExt cx="314325" cy="590550"/>
        </a:xfrm>
      </xdr:grpSpPr>
      <xdr:cxnSp macro="">
        <xdr:nvCxnSpPr>
          <xdr:cNvPr id="208" name="Curved Connector 207">
            <a:extLst>
              <a:ext uri="{FF2B5EF4-FFF2-40B4-BE49-F238E27FC236}">
                <a16:creationId xmlns:a16="http://schemas.microsoft.com/office/drawing/2014/main" id="{567CECFA-C7A0-490F-A291-DB1C62DE7B2D}"/>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09" name="Curved Connector 208">
            <a:extLst>
              <a:ext uri="{FF2B5EF4-FFF2-40B4-BE49-F238E27FC236}">
                <a16:creationId xmlns:a16="http://schemas.microsoft.com/office/drawing/2014/main" id="{ACA72615-3173-4E20-9C36-377E2A42904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10" name="Curved Connector 209">
            <a:extLst>
              <a:ext uri="{FF2B5EF4-FFF2-40B4-BE49-F238E27FC236}">
                <a16:creationId xmlns:a16="http://schemas.microsoft.com/office/drawing/2014/main" id="{55E30B00-CDDB-45E3-A730-A062504BF01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11" name="Curved Connector 210">
            <a:extLst>
              <a:ext uri="{FF2B5EF4-FFF2-40B4-BE49-F238E27FC236}">
                <a16:creationId xmlns:a16="http://schemas.microsoft.com/office/drawing/2014/main" id="{7E1CB672-125E-4966-BB41-7B36229ECBD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181</xdr:row>
      <xdr:rowOff>95250</xdr:rowOff>
    </xdr:from>
    <xdr:to>
      <xdr:col>15</xdr:col>
      <xdr:colOff>9525</xdr:colOff>
      <xdr:row>184</xdr:row>
      <xdr:rowOff>85725</xdr:rowOff>
    </xdr:to>
    <xdr:grpSp>
      <xdr:nvGrpSpPr>
        <xdr:cNvPr id="212" name="Group 218">
          <a:extLst>
            <a:ext uri="{FF2B5EF4-FFF2-40B4-BE49-F238E27FC236}">
              <a16:creationId xmlns:a16="http://schemas.microsoft.com/office/drawing/2014/main" id="{E1E064E9-0A58-4237-8FC9-834381F74366}"/>
            </a:ext>
          </a:extLst>
        </xdr:cNvPr>
        <xdr:cNvGrpSpPr>
          <a:grpSpLocks/>
        </xdr:cNvGrpSpPr>
      </xdr:nvGrpSpPr>
      <xdr:grpSpPr bwMode="auto">
        <a:xfrm>
          <a:off x="5162550" y="36633150"/>
          <a:ext cx="657225" cy="590550"/>
          <a:chOff x="4676775" y="2971800"/>
          <a:chExt cx="314325" cy="590550"/>
        </a:xfrm>
      </xdr:grpSpPr>
      <xdr:cxnSp macro="">
        <xdr:nvCxnSpPr>
          <xdr:cNvPr id="213" name="Curved Connector 212">
            <a:extLst>
              <a:ext uri="{FF2B5EF4-FFF2-40B4-BE49-F238E27FC236}">
                <a16:creationId xmlns:a16="http://schemas.microsoft.com/office/drawing/2014/main" id="{FABEC3F7-C850-4205-ACF9-A859B393A7B1}"/>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14" name="Curved Connector 213">
            <a:extLst>
              <a:ext uri="{FF2B5EF4-FFF2-40B4-BE49-F238E27FC236}">
                <a16:creationId xmlns:a16="http://schemas.microsoft.com/office/drawing/2014/main" id="{06EA1EB1-DB6C-446F-B51C-1B5802EC523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15" name="Curved Connector 214">
            <a:extLst>
              <a:ext uri="{FF2B5EF4-FFF2-40B4-BE49-F238E27FC236}">
                <a16:creationId xmlns:a16="http://schemas.microsoft.com/office/drawing/2014/main" id="{A3F88ECC-383E-48FB-A8A5-F386382A3ED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16" name="Curved Connector 215">
            <a:extLst>
              <a:ext uri="{FF2B5EF4-FFF2-40B4-BE49-F238E27FC236}">
                <a16:creationId xmlns:a16="http://schemas.microsoft.com/office/drawing/2014/main" id="{F70A1B35-A34F-4E37-8FFD-9755A2812E07}"/>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185</xdr:row>
      <xdr:rowOff>95250</xdr:rowOff>
    </xdr:from>
    <xdr:to>
      <xdr:col>15</xdr:col>
      <xdr:colOff>9525</xdr:colOff>
      <xdr:row>188</xdr:row>
      <xdr:rowOff>85725</xdr:rowOff>
    </xdr:to>
    <xdr:grpSp>
      <xdr:nvGrpSpPr>
        <xdr:cNvPr id="217" name="Group 223">
          <a:extLst>
            <a:ext uri="{FF2B5EF4-FFF2-40B4-BE49-F238E27FC236}">
              <a16:creationId xmlns:a16="http://schemas.microsoft.com/office/drawing/2014/main" id="{3DFFD7E6-E6E8-425A-AE8E-AEA6DAB69A2A}"/>
            </a:ext>
          </a:extLst>
        </xdr:cNvPr>
        <xdr:cNvGrpSpPr>
          <a:grpSpLocks/>
        </xdr:cNvGrpSpPr>
      </xdr:nvGrpSpPr>
      <xdr:grpSpPr bwMode="auto">
        <a:xfrm>
          <a:off x="5162550" y="37433250"/>
          <a:ext cx="657225" cy="590550"/>
          <a:chOff x="4676775" y="2971800"/>
          <a:chExt cx="314325" cy="590550"/>
        </a:xfrm>
      </xdr:grpSpPr>
      <xdr:cxnSp macro="">
        <xdr:nvCxnSpPr>
          <xdr:cNvPr id="218" name="Curved Connector 217">
            <a:extLst>
              <a:ext uri="{FF2B5EF4-FFF2-40B4-BE49-F238E27FC236}">
                <a16:creationId xmlns:a16="http://schemas.microsoft.com/office/drawing/2014/main" id="{5CBF8824-2508-46A1-80D7-F7821856AA1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19" name="Curved Connector 218">
            <a:extLst>
              <a:ext uri="{FF2B5EF4-FFF2-40B4-BE49-F238E27FC236}">
                <a16:creationId xmlns:a16="http://schemas.microsoft.com/office/drawing/2014/main" id="{53E1ECCE-D583-4AC6-B60C-ABC1DAD4D40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20" name="Curved Connector 219">
            <a:extLst>
              <a:ext uri="{FF2B5EF4-FFF2-40B4-BE49-F238E27FC236}">
                <a16:creationId xmlns:a16="http://schemas.microsoft.com/office/drawing/2014/main" id="{24A8273A-A6AD-4F5D-8795-54A84830706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21" name="Curved Connector 220">
            <a:extLst>
              <a:ext uri="{FF2B5EF4-FFF2-40B4-BE49-F238E27FC236}">
                <a16:creationId xmlns:a16="http://schemas.microsoft.com/office/drawing/2014/main" id="{20257C66-DFAB-41CE-BB43-EA76A1BC6FC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189</xdr:row>
      <xdr:rowOff>95250</xdr:rowOff>
    </xdr:from>
    <xdr:to>
      <xdr:col>15</xdr:col>
      <xdr:colOff>9525</xdr:colOff>
      <xdr:row>192</xdr:row>
      <xdr:rowOff>85725</xdr:rowOff>
    </xdr:to>
    <xdr:grpSp>
      <xdr:nvGrpSpPr>
        <xdr:cNvPr id="222" name="Group 228">
          <a:extLst>
            <a:ext uri="{FF2B5EF4-FFF2-40B4-BE49-F238E27FC236}">
              <a16:creationId xmlns:a16="http://schemas.microsoft.com/office/drawing/2014/main" id="{AF068A1E-2E2C-4EC3-88AF-704F0DC956E0}"/>
            </a:ext>
          </a:extLst>
        </xdr:cNvPr>
        <xdr:cNvGrpSpPr>
          <a:grpSpLocks/>
        </xdr:cNvGrpSpPr>
      </xdr:nvGrpSpPr>
      <xdr:grpSpPr bwMode="auto">
        <a:xfrm>
          <a:off x="5162550" y="38233350"/>
          <a:ext cx="657225" cy="590550"/>
          <a:chOff x="4676775" y="2971800"/>
          <a:chExt cx="314325" cy="590550"/>
        </a:xfrm>
      </xdr:grpSpPr>
      <xdr:cxnSp macro="">
        <xdr:nvCxnSpPr>
          <xdr:cNvPr id="223" name="Curved Connector 222">
            <a:extLst>
              <a:ext uri="{FF2B5EF4-FFF2-40B4-BE49-F238E27FC236}">
                <a16:creationId xmlns:a16="http://schemas.microsoft.com/office/drawing/2014/main" id="{DBC7F359-0972-499A-85C2-A20982CCE71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24" name="Curved Connector 223">
            <a:extLst>
              <a:ext uri="{FF2B5EF4-FFF2-40B4-BE49-F238E27FC236}">
                <a16:creationId xmlns:a16="http://schemas.microsoft.com/office/drawing/2014/main" id="{BC609349-64CD-48F1-BC50-911EBF44941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25" name="Curved Connector 224">
            <a:extLst>
              <a:ext uri="{FF2B5EF4-FFF2-40B4-BE49-F238E27FC236}">
                <a16:creationId xmlns:a16="http://schemas.microsoft.com/office/drawing/2014/main" id="{F0B6B587-9892-44E6-B5D3-B6289732C49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26" name="Curved Connector 225">
            <a:extLst>
              <a:ext uri="{FF2B5EF4-FFF2-40B4-BE49-F238E27FC236}">
                <a16:creationId xmlns:a16="http://schemas.microsoft.com/office/drawing/2014/main" id="{B7B43408-A9BB-476B-9575-0C3E6618AC37}"/>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193</xdr:row>
      <xdr:rowOff>95250</xdr:rowOff>
    </xdr:from>
    <xdr:to>
      <xdr:col>15</xdr:col>
      <xdr:colOff>9525</xdr:colOff>
      <xdr:row>196</xdr:row>
      <xdr:rowOff>85725</xdr:rowOff>
    </xdr:to>
    <xdr:grpSp>
      <xdr:nvGrpSpPr>
        <xdr:cNvPr id="227" name="Group 233">
          <a:extLst>
            <a:ext uri="{FF2B5EF4-FFF2-40B4-BE49-F238E27FC236}">
              <a16:creationId xmlns:a16="http://schemas.microsoft.com/office/drawing/2014/main" id="{B00599D9-3AED-4202-AF10-4334549D51ED}"/>
            </a:ext>
          </a:extLst>
        </xdr:cNvPr>
        <xdr:cNvGrpSpPr>
          <a:grpSpLocks/>
        </xdr:cNvGrpSpPr>
      </xdr:nvGrpSpPr>
      <xdr:grpSpPr bwMode="auto">
        <a:xfrm>
          <a:off x="5162550" y="39033450"/>
          <a:ext cx="657225" cy="590550"/>
          <a:chOff x="4676775" y="2971800"/>
          <a:chExt cx="314325" cy="590550"/>
        </a:xfrm>
      </xdr:grpSpPr>
      <xdr:cxnSp macro="">
        <xdr:nvCxnSpPr>
          <xdr:cNvPr id="228" name="Curved Connector 227">
            <a:extLst>
              <a:ext uri="{FF2B5EF4-FFF2-40B4-BE49-F238E27FC236}">
                <a16:creationId xmlns:a16="http://schemas.microsoft.com/office/drawing/2014/main" id="{7598D229-FEAD-4A5E-8487-C09DF50B7CC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29" name="Curved Connector 228">
            <a:extLst>
              <a:ext uri="{FF2B5EF4-FFF2-40B4-BE49-F238E27FC236}">
                <a16:creationId xmlns:a16="http://schemas.microsoft.com/office/drawing/2014/main" id="{6C819271-35A5-4131-9B93-2F9573C0005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30" name="Curved Connector 229">
            <a:extLst>
              <a:ext uri="{FF2B5EF4-FFF2-40B4-BE49-F238E27FC236}">
                <a16:creationId xmlns:a16="http://schemas.microsoft.com/office/drawing/2014/main" id="{A15B76A8-AE37-4C44-8C6D-15C8248E4202}"/>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31" name="Curved Connector 230">
            <a:extLst>
              <a:ext uri="{FF2B5EF4-FFF2-40B4-BE49-F238E27FC236}">
                <a16:creationId xmlns:a16="http://schemas.microsoft.com/office/drawing/2014/main" id="{319433A5-D99D-479A-A1EE-7C1FE0BC45E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197</xdr:row>
      <xdr:rowOff>95250</xdr:rowOff>
    </xdr:from>
    <xdr:to>
      <xdr:col>15</xdr:col>
      <xdr:colOff>9525</xdr:colOff>
      <xdr:row>200</xdr:row>
      <xdr:rowOff>85725</xdr:rowOff>
    </xdr:to>
    <xdr:grpSp>
      <xdr:nvGrpSpPr>
        <xdr:cNvPr id="232" name="Group 238">
          <a:extLst>
            <a:ext uri="{FF2B5EF4-FFF2-40B4-BE49-F238E27FC236}">
              <a16:creationId xmlns:a16="http://schemas.microsoft.com/office/drawing/2014/main" id="{9B1F4A44-B0A3-4D7C-A5C8-DD4ADE2A40EF}"/>
            </a:ext>
          </a:extLst>
        </xdr:cNvPr>
        <xdr:cNvGrpSpPr>
          <a:grpSpLocks/>
        </xdr:cNvGrpSpPr>
      </xdr:nvGrpSpPr>
      <xdr:grpSpPr bwMode="auto">
        <a:xfrm>
          <a:off x="5162550" y="39833550"/>
          <a:ext cx="657225" cy="590550"/>
          <a:chOff x="4676775" y="2971800"/>
          <a:chExt cx="314325" cy="590550"/>
        </a:xfrm>
      </xdr:grpSpPr>
      <xdr:cxnSp macro="">
        <xdr:nvCxnSpPr>
          <xdr:cNvPr id="233" name="Curved Connector 232">
            <a:extLst>
              <a:ext uri="{FF2B5EF4-FFF2-40B4-BE49-F238E27FC236}">
                <a16:creationId xmlns:a16="http://schemas.microsoft.com/office/drawing/2014/main" id="{24F34EA7-4C56-470B-94E7-03C0869C2D9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34" name="Curved Connector 233">
            <a:extLst>
              <a:ext uri="{FF2B5EF4-FFF2-40B4-BE49-F238E27FC236}">
                <a16:creationId xmlns:a16="http://schemas.microsoft.com/office/drawing/2014/main" id="{13781F00-747F-4430-80EB-1D60C90D866C}"/>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35" name="Curved Connector 234">
            <a:extLst>
              <a:ext uri="{FF2B5EF4-FFF2-40B4-BE49-F238E27FC236}">
                <a16:creationId xmlns:a16="http://schemas.microsoft.com/office/drawing/2014/main" id="{4A8A2164-2FF5-4172-98F9-A7727E3F75C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36" name="Curved Connector 235">
            <a:extLst>
              <a:ext uri="{FF2B5EF4-FFF2-40B4-BE49-F238E27FC236}">
                <a16:creationId xmlns:a16="http://schemas.microsoft.com/office/drawing/2014/main" id="{00F939D2-8D85-49C4-9E57-942D972CA64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201</xdr:row>
      <xdr:rowOff>95250</xdr:rowOff>
    </xdr:from>
    <xdr:to>
      <xdr:col>15</xdr:col>
      <xdr:colOff>9525</xdr:colOff>
      <xdr:row>204</xdr:row>
      <xdr:rowOff>85725</xdr:rowOff>
    </xdr:to>
    <xdr:grpSp>
      <xdr:nvGrpSpPr>
        <xdr:cNvPr id="237" name="Group 243">
          <a:extLst>
            <a:ext uri="{FF2B5EF4-FFF2-40B4-BE49-F238E27FC236}">
              <a16:creationId xmlns:a16="http://schemas.microsoft.com/office/drawing/2014/main" id="{FA5072F5-0F86-4FFE-8D72-8232431699EA}"/>
            </a:ext>
          </a:extLst>
        </xdr:cNvPr>
        <xdr:cNvGrpSpPr>
          <a:grpSpLocks/>
        </xdr:cNvGrpSpPr>
      </xdr:nvGrpSpPr>
      <xdr:grpSpPr bwMode="auto">
        <a:xfrm>
          <a:off x="5162550" y="40633650"/>
          <a:ext cx="657225" cy="590550"/>
          <a:chOff x="4676775" y="2971800"/>
          <a:chExt cx="314325" cy="590550"/>
        </a:xfrm>
      </xdr:grpSpPr>
      <xdr:cxnSp macro="">
        <xdr:nvCxnSpPr>
          <xdr:cNvPr id="238" name="Curved Connector 237">
            <a:extLst>
              <a:ext uri="{FF2B5EF4-FFF2-40B4-BE49-F238E27FC236}">
                <a16:creationId xmlns:a16="http://schemas.microsoft.com/office/drawing/2014/main" id="{88AB0442-FC7F-41CC-A8CA-1FE9F780A2A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39" name="Curved Connector 238">
            <a:extLst>
              <a:ext uri="{FF2B5EF4-FFF2-40B4-BE49-F238E27FC236}">
                <a16:creationId xmlns:a16="http://schemas.microsoft.com/office/drawing/2014/main" id="{443067C0-AFEE-4775-9226-81D3CAAC80D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40" name="Curved Connector 239">
            <a:extLst>
              <a:ext uri="{FF2B5EF4-FFF2-40B4-BE49-F238E27FC236}">
                <a16:creationId xmlns:a16="http://schemas.microsoft.com/office/drawing/2014/main" id="{85F09A18-7C25-4DAA-9C1B-C7339C98247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41" name="Curved Connector 240">
            <a:extLst>
              <a:ext uri="{FF2B5EF4-FFF2-40B4-BE49-F238E27FC236}">
                <a16:creationId xmlns:a16="http://schemas.microsoft.com/office/drawing/2014/main" id="{B2EF07BD-57DC-436C-89B9-890A4000B381}"/>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205</xdr:row>
      <xdr:rowOff>95250</xdr:rowOff>
    </xdr:from>
    <xdr:to>
      <xdr:col>15</xdr:col>
      <xdr:colOff>9525</xdr:colOff>
      <xdr:row>208</xdr:row>
      <xdr:rowOff>85725</xdr:rowOff>
    </xdr:to>
    <xdr:grpSp>
      <xdr:nvGrpSpPr>
        <xdr:cNvPr id="242" name="Group 248">
          <a:extLst>
            <a:ext uri="{FF2B5EF4-FFF2-40B4-BE49-F238E27FC236}">
              <a16:creationId xmlns:a16="http://schemas.microsoft.com/office/drawing/2014/main" id="{A5524EF3-8AE2-4A63-9E70-6EEA35695E5C}"/>
            </a:ext>
          </a:extLst>
        </xdr:cNvPr>
        <xdr:cNvGrpSpPr>
          <a:grpSpLocks/>
        </xdr:cNvGrpSpPr>
      </xdr:nvGrpSpPr>
      <xdr:grpSpPr bwMode="auto">
        <a:xfrm>
          <a:off x="5162550" y="41433750"/>
          <a:ext cx="657225" cy="590550"/>
          <a:chOff x="4676775" y="2971800"/>
          <a:chExt cx="314325" cy="590550"/>
        </a:xfrm>
      </xdr:grpSpPr>
      <xdr:cxnSp macro="">
        <xdr:nvCxnSpPr>
          <xdr:cNvPr id="243" name="Curved Connector 242">
            <a:extLst>
              <a:ext uri="{FF2B5EF4-FFF2-40B4-BE49-F238E27FC236}">
                <a16:creationId xmlns:a16="http://schemas.microsoft.com/office/drawing/2014/main" id="{53DE9994-AF7F-4D20-94A2-23A2D818204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44" name="Curved Connector 243">
            <a:extLst>
              <a:ext uri="{FF2B5EF4-FFF2-40B4-BE49-F238E27FC236}">
                <a16:creationId xmlns:a16="http://schemas.microsoft.com/office/drawing/2014/main" id="{8179D7FA-E36B-4640-923A-654230F67EC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45" name="Curved Connector 244">
            <a:extLst>
              <a:ext uri="{FF2B5EF4-FFF2-40B4-BE49-F238E27FC236}">
                <a16:creationId xmlns:a16="http://schemas.microsoft.com/office/drawing/2014/main" id="{56D83E1D-5791-4816-BE80-D09D0AE6F501}"/>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46" name="Curved Connector 245">
            <a:extLst>
              <a:ext uri="{FF2B5EF4-FFF2-40B4-BE49-F238E27FC236}">
                <a16:creationId xmlns:a16="http://schemas.microsoft.com/office/drawing/2014/main" id="{E29D0029-3735-4C1B-A8CF-8B31CCD3B13A}"/>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209</xdr:row>
      <xdr:rowOff>95250</xdr:rowOff>
    </xdr:from>
    <xdr:to>
      <xdr:col>15</xdr:col>
      <xdr:colOff>9525</xdr:colOff>
      <xdr:row>212</xdr:row>
      <xdr:rowOff>85725</xdr:rowOff>
    </xdr:to>
    <xdr:grpSp>
      <xdr:nvGrpSpPr>
        <xdr:cNvPr id="247" name="Group 253">
          <a:extLst>
            <a:ext uri="{FF2B5EF4-FFF2-40B4-BE49-F238E27FC236}">
              <a16:creationId xmlns:a16="http://schemas.microsoft.com/office/drawing/2014/main" id="{A0F2B3C0-93E1-449F-8874-ECE77E39B8A8}"/>
            </a:ext>
          </a:extLst>
        </xdr:cNvPr>
        <xdr:cNvGrpSpPr>
          <a:grpSpLocks/>
        </xdr:cNvGrpSpPr>
      </xdr:nvGrpSpPr>
      <xdr:grpSpPr bwMode="auto">
        <a:xfrm>
          <a:off x="5162550" y="42233850"/>
          <a:ext cx="657225" cy="590550"/>
          <a:chOff x="4676775" y="2971800"/>
          <a:chExt cx="314325" cy="590550"/>
        </a:xfrm>
      </xdr:grpSpPr>
      <xdr:cxnSp macro="">
        <xdr:nvCxnSpPr>
          <xdr:cNvPr id="248" name="Curved Connector 247">
            <a:extLst>
              <a:ext uri="{FF2B5EF4-FFF2-40B4-BE49-F238E27FC236}">
                <a16:creationId xmlns:a16="http://schemas.microsoft.com/office/drawing/2014/main" id="{413AC41E-2D36-46C8-BCBC-46E6C28E6C8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49" name="Curved Connector 248">
            <a:extLst>
              <a:ext uri="{FF2B5EF4-FFF2-40B4-BE49-F238E27FC236}">
                <a16:creationId xmlns:a16="http://schemas.microsoft.com/office/drawing/2014/main" id="{33E453BF-7F40-4567-80BE-0811AB10AB9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50" name="Curved Connector 249">
            <a:extLst>
              <a:ext uri="{FF2B5EF4-FFF2-40B4-BE49-F238E27FC236}">
                <a16:creationId xmlns:a16="http://schemas.microsoft.com/office/drawing/2014/main" id="{A20EC4D3-268A-4366-88F6-EA2218C0EAE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51" name="Curved Connector 250">
            <a:extLst>
              <a:ext uri="{FF2B5EF4-FFF2-40B4-BE49-F238E27FC236}">
                <a16:creationId xmlns:a16="http://schemas.microsoft.com/office/drawing/2014/main" id="{2671A9ED-73C2-48FC-9B0E-3914F116D19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213</xdr:row>
      <xdr:rowOff>95250</xdr:rowOff>
    </xdr:from>
    <xdr:to>
      <xdr:col>15</xdr:col>
      <xdr:colOff>9525</xdr:colOff>
      <xdr:row>216</xdr:row>
      <xdr:rowOff>85725</xdr:rowOff>
    </xdr:to>
    <xdr:grpSp>
      <xdr:nvGrpSpPr>
        <xdr:cNvPr id="252" name="Group 258">
          <a:extLst>
            <a:ext uri="{FF2B5EF4-FFF2-40B4-BE49-F238E27FC236}">
              <a16:creationId xmlns:a16="http://schemas.microsoft.com/office/drawing/2014/main" id="{30C1DC79-F78B-4B00-93D6-C758E38E6326}"/>
            </a:ext>
          </a:extLst>
        </xdr:cNvPr>
        <xdr:cNvGrpSpPr>
          <a:grpSpLocks/>
        </xdr:cNvGrpSpPr>
      </xdr:nvGrpSpPr>
      <xdr:grpSpPr bwMode="auto">
        <a:xfrm>
          <a:off x="5162550" y="43033950"/>
          <a:ext cx="657225" cy="590550"/>
          <a:chOff x="4676775" y="2971800"/>
          <a:chExt cx="314325" cy="590550"/>
        </a:xfrm>
      </xdr:grpSpPr>
      <xdr:cxnSp macro="">
        <xdr:nvCxnSpPr>
          <xdr:cNvPr id="253" name="Curved Connector 252">
            <a:extLst>
              <a:ext uri="{FF2B5EF4-FFF2-40B4-BE49-F238E27FC236}">
                <a16:creationId xmlns:a16="http://schemas.microsoft.com/office/drawing/2014/main" id="{1F4CC8A2-908F-4540-9C66-EA20F00CD2D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54" name="Curved Connector 253">
            <a:extLst>
              <a:ext uri="{FF2B5EF4-FFF2-40B4-BE49-F238E27FC236}">
                <a16:creationId xmlns:a16="http://schemas.microsoft.com/office/drawing/2014/main" id="{E9A7E737-226F-46E5-9606-B0124C8C1033}"/>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55" name="Curved Connector 254">
            <a:extLst>
              <a:ext uri="{FF2B5EF4-FFF2-40B4-BE49-F238E27FC236}">
                <a16:creationId xmlns:a16="http://schemas.microsoft.com/office/drawing/2014/main" id="{D05189B0-A053-4B5B-8C35-88EC492F6C0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56" name="Curved Connector 255">
            <a:extLst>
              <a:ext uri="{FF2B5EF4-FFF2-40B4-BE49-F238E27FC236}">
                <a16:creationId xmlns:a16="http://schemas.microsoft.com/office/drawing/2014/main" id="{D741EFE9-D5F1-474F-9203-9F063E12F19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217</xdr:row>
      <xdr:rowOff>95250</xdr:rowOff>
    </xdr:from>
    <xdr:to>
      <xdr:col>15</xdr:col>
      <xdr:colOff>9525</xdr:colOff>
      <xdr:row>220</xdr:row>
      <xdr:rowOff>85725</xdr:rowOff>
    </xdr:to>
    <xdr:grpSp>
      <xdr:nvGrpSpPr>
        <xdr:cNvPr id="257" name="Group 263">
          <a:extLst>
            <a:ext uri="{FF2B5EF4-FFF2-40B4-BE49-F238E27FC236}">
              <a16:creationId xmlns:a16="http://schemas.microsoft.com/office/drawing/2014/main" id="{04FE105F-E6E9-4484-9E5B-9EC5F642B4E2}"/>
            </a:ext>
          </a:extLst>
        </xdr:cNvPr>
        <xdr:cNvGrpSpPr>
          <a:grpSpLocks/>
        </xdr:cNvGrpSpPr>
      </xdr:nvGrpSpPr>
      <xdr:grpSpPr bwMode="auto">
        <a:xfrm>
          <a:off x="5162550" y="43834050"/>
          <a:ext cx="657225" cy="590550"/>
          <a:chOff x="4676775" y="2971800"/>
          <a:chExt cx="314325" cy="590550"/>
        </a:xfrm>
      </xdr:grpSpPr>
      <xdr:cxnSp macro="">
        <xdr:nvCxnSpPr>
          <xdr:cNvPr id="258" name="Curved Connector 257">
            <a:extLst>
              <a:ext uri="{FF2B5EF4-FFF2-40B4-BE49-F238E27FC236}">
                <a16:creationId xmlns:a16="http://schemas.microsoft.com/office/drawing/2014/main" id="{224D99AB-CCE6-4982-9CBF-4368DD69147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59" name="Curved Connector 258">
            <a:extLst>
              <a:ext uri="{FF2B5EF4-FFF2-40B4-BE49-F238E27FC236}">
                <a16:creationId xmlns:a16="http://schemas.microsoft.com/office/drawing/2014/main" id="{BD032AFA-E004-4087-AAA5-81E56DBDFF7F}"/>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60" name="Curved Connector 259">
            <a:extLst>
              <a:ext uri="{FF2B5EF4-FFF2-40B4-BE49-F238E27FC236}">
                <a16:creationId xmlns:a16="http://schemas.microsoft.com/office/drawing/2014/main" id="{F4290D51-226D-4334-B627-95063947538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61" name="Curved Connector 260">
            <a:extLst>
              <a:ext uri="{FF2B5EF4-FFF2-40B4-BE49-F238E27FC236}">
                <a16:creationId xmlns:a16="http://schemas.microsoft.com/office/drawing/2014/main" id="{A4F6489F-509B-4B06-96E8-6D77041306E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221</xdr:row>
      <xdr:rowOff>95250</xdr:rowOff>
    </xdr:from>
    <xdr:to>
      <xdr:col>15</xdr:col>
      <xdr:colOff>9525</xdr:colOff>
      <xdr:row>224</xdr:row>
      <xdr:rowOff>85725</xdr:rowOff>
    </xdr:to>
    <xdr:grpSp>
      <xdr:nvGrpSpPr>
        <xdr:cNvPr id="262" name="Group 268">
          <a:extLst>
            <a:ext uri="{FF2B5EF4-FFF2-40B4-BE49-F238E27FC236}">
              <a16:creationId xmlns:a16="http://schemas.microsoft.com/office/drawing/2014/main" id="{30F02A2A-0C8E-4B73-A935-4046A7808273}"/>
            </a:ext>
          </a:extLst>
        </xdr:cNvPr>
        <xdr:cNvGrpSpPr>
          <a:grpSpLocks/>
        </xdr:cNvGrpSpPr>
      </xdr:nvGrpSpPr>
      <xdr:grpSpPr bwMode="auto">
        <a:xfrm>
          <a:off x="5162550" y="44634150"/>
          <a:ext cx="657225" cy="590550"/>
          <a:chOff x="4676775" y="2971800"/>
          <a:chExt cx="314325" cy="590550"/>
        </a:xfrm>
      </xdr:grpSpPr>
      <xdr:cxnSp macro="">
        <xdr:nvCxnSpPr>
          <xdr:cNvPr id="263" name="Curved Connector 262">
            <a:extLst>
              <a:ext uri="{FF2B5EF4-FFF2-40B4-BE49-F238E27FC236}">
                <a16:creationId xmlns:a16="http://schemas.microsoft.com/office/drawing/2014/main" id="{5AE704EA-B581-4CC9-9A47-2586691B6C9F}"/>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64" name="Curved Connector 263">
            <a:extLst>
              <a:ext uri="{FF2B5EF4-FFF2-40B4-BE49-F238E27FC236}">
                <a16:creationId xmlns:a16="http://schemas.microsoft.com/office/drawing/2014/main" id="{80ABFFA1-8B86-4DFE-85B4-0DF8AC51E47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65" name="Curved Connector 264">
            <a:extLst>
              <a:ext uri="{FF2B5EF4-FFF2-40B4-BE49-F238E27FC236}">
                <a16:creationId xmlns:a16="http://schemas.microsoft.com/office/drawing/2014/main" id="{665C5937-FF5B-4AF0-92DB-5FCE431BA857}"/>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66" name="Curved Connector 265">
            <a:extLst>
              <a:ext uri="{FF2B5EF4-FFF2-40B4-BE49-F238E27FC236}">
                <a16:creationId xmlns:a16="http://schemas.microsoft.com/office/drawing/2014/main" id="{C6E1BE53-E8BC-40C8-900F-460C0C1B410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225</xdr:row>
      <xdr:rowOff>95250</xdr:rowOff>
    </xdr:from>
    <xdr:to>
      <xdr:col>15</xdr:col>
      <xdr:colOff>9525</xdr:colOff>
      <xdr:row>228</xdr:row>
      <xdr:rowOff>85725</xdr:rowOff>
    </xdr:to>
    <xdr:grpSp>
      <xdr:nvGrpSpPr>
        <xdr:cNvPr id="267" name="Group 273">
          <a:extLst>
            <a:ext uri="{FF2B5EF4-FFF2-40B4-BE49-F238E27FC236}">
              <a16:creationId xmlns:a16="http://schemas.microsoft.com/office/drawing/2014/main" id="{ABBC0D92-5D07-4D82-878B-3B944CD871D6}"/>
            </a:ext>
          </a:extLst>
        </xdr:cNvPr>
        <xdr:cNvGrpSpPr>
          <a:grpSpLocks/>
        </xdr:cNvGrpSpPr>
      </xdr:nvGrpSpPr>
      <xdr:grpSpPr bwMode="auto">
        <a:xfrm>
          <a:off x="5162550" y="45434250"/>
          <a:ext cx="657225" cy="590550"/>
          <a:chOff x="4676775" y="2971800"/>
          <a:chExt cx="314325" cy="590550"/>
        </a:xfrm>
      </xdr:grpSpPr>
      <xdr:cxnSp macro="">
        <xdr:nvCxnSpPr>
          <xdr:cNvPr id="268" name="Curved Connector 267">
            <a:extLst>
              <a:ext uri="{FF2B5EF4-FFF2-40B4-BE49-F238E27FC236}">
                <a16:creationId xmlns:a16="http://schemas.microsoft.com/office/drawing/2014/main" id="{30FCC4CE-974F-4045-845C-7F3FD20EF86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69" name="Curved Connector 268">
            <a:extLst>
              <a:ext uri="{FF2B5EF4-FFF2-40B4-BE49-F238E27FC236}">
                <a16:creationId xmlns:a16="http://schemas.microsoft.com/office/drawing/2014/main" id="{74936C09-A22F-4FFB-9114-AB137E70AAE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70" name="Curved Connector 269">
            <a:extLst>
              <a:ext uri="{FF2B5EF4-FFF2-40B4-BE49-F238E27FC236}">
                <a16:creationId xmlns:a16="http://schemas.microsoft.com/office/drawing/2014/main" id="{5903F18D-B1F1-4D5B-85C1-2BCAEAA4324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71" name="Curved Connector 270">
            <a:extLst>
              <a:ext uri="{FF2B5EF4-FFF2-40B4-BE49-F238E27FC236}">
                <a16:creationId xmlns:a16="http://schemas.microsoft.com/office/drawing/2014/main" id="{81DE92E9-02CA-4563-A32A-B62032AC268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229</xdr:row>
      <xdr:rowOff>95250</xdr:rowOff>
    </xdr:from>
    <xdr:to>
      <xdr:col>15</xdr:col>
      <xdr:colOff>9525</xdr:colOff>
      <xdr:row>232</xdr:row>
      <xdr:rowOff>85725</xdr:rowOff>
    </xdr:to>
    <xdr:grpSp>
      <xdr:nvGrpSpPr>
        <xdr:cNvPr id="272" name="Group 278">
          <a:extLst>
            <a:ext uri="{FF2B5EF4-FFF2-40B4-BE49-F238E27FC236}">
              <a16:creationId xmlns:a16="http://schemas.microsoft.com/office/drawing/2014/main" id="{B9FFDE07-AC55-45A4-9283-7634C0446DBE}"/>
            </a:ext>
          </a:extLst>
        </xdr:cNvPr>
        <xdr:cNvGrpSpPr>
          <a:grpSpLocks/>
        </xdr:cNvGrpSpPr>
      </xdr:nvGrpSpPr>
      <xdr:grpSpPr bwMode="auto">
        <a:xfrm>
          <a:off x="5162550" y="46234350"/>
          <a:ext cx="657225" cy="590550"/>
          <a:chOff x="4676775" y="2971800"/>
          <a:chExt cx="314325" cy="590550"/>
        </a:xfrm>
      </xdr:grpSpPr>
      <xdr:cxnSp macro="">
        <xdr:nvCxnSpPr>
          <xdr:cNvPr id="273" name="Curved Connector 272">
            <a:extLst>
              <a:ext uri="{FF2B5EF4-FFF2-40B4-BE49-F238E27FC236}">
                <a16:creationId xmlns:a16="http://schemas.microsoft.com/office/drawing/2014/main" id="{5D92F1CC-DC8E-4B2A-AA4A-BDAA87F8F90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74" name="Curved Connector 273">
            <a:extLst>
              <a:ext uri="{FF2B5EF4-FFF2-40B4-BE49-F238E27FC236}">
                <a16:creationId xmlns:a16="http://schemas.microsoft.com/office/drawing/2014/main" id="{2A001252-2EAA-4E80-82E4-AB66CDCCAC14}"/>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75" name="Curved Connector 274">
            <a:extLst>
              <a:ext uri="{FF2B5EF4-FFF2-40B4-BE49-F238E27FC236}">
                <a16:creationId xmlns:a16="http://schemas.microsoft.com/office/drawing/2014/main" id="{BB1A0569-2B51-4807-B5A8-98257186F9DF}"/>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76" name="Curved Connector 275">
            <a:extLst>
              <a:ext uri="{FF2B5EF4-FFF2-40B4-BE49-F238E27FC236}">
                <a16:creationId xmlns:a16="http://schemas.microsoft.com/office/drawing/2014/main" id="{53B4E848-B601-4A9E-B7A7-987DFBBAECC9}"/>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233</xdr:row>
      <xdr:rowOff>95250</xdr:rowOff>
    </xdr:from>
    <xdr:to>
      <xdr:col>15</xdr:col>
      <xdr:colOff>9525</xdr:colOff>
      <xdr:row>236</xdr:row>
      <xdr:rowOff>85725</xdr:rowOff>
    </xdr:to>
    <xdr:grpSp>
      <xdr:nvGrpSpPr>
        <xdr:cNvPr id="277" name="Group 283">
          <a:extLst>
            <a:ext uri="{FF2B5EF4-FFF2-40B4-BE49-F238E27FC236}">
              <a16:creationId xmlns:a16="http://schemas.microsoft.com/office/drawing/2014/main" id="{7666AE7C-B767-4900-AE0B-2A532A86E460}"/>
            </a:ext>
          </a:extLst>
        </xdr:cNvPr>
        <xdr:cNvGrpSpPr>
          <a:grpSpLocks/>
        </xdr:cNvGrpSpPr>
      </xdr:nvGrpSpPr>
      <xdr:grpSpPr bwMode="auto">
        <a:xfrm>
          <a:off x="5162550" y="47034450"/>
          <a:ext cx="657225" cy="590550"/>
          <a:chOff x="4676775" y="2971800"/>
          <a:chExt cx="314325" cy="590550"/>
        </a:xfrm>
      </xdr:grpSpPr>
      <xdr:cxnSp macro="">
        <xdr:nvCxnSpPr>
          <xdr:cNvPr id="278" name="Curved Connector 277">
            <a:extLst>
              <a:ext uri="{FF2B5EF4-FFF2-40B4-BE49-F238E27FC236}">
                <a16:creationId xmlns:a16="http://schemas.microsoft.com/office/drawing/2014/main" id="{3D035E06-8D29-4AAF-AFCD-7B45229A9D9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79" name="Curved Connector 278">
            <a:extLst>
              <a:ext uri="{FF2B5EF4-FFF2-40B4-BE49-F238E27FC236}">
                <a16:creationId xmlns:a16="http://schemas.microsoft.com/office/drawing/2014/main" id="{76930C96-E424-457B-B538-0ED0BCEE4E1E}"/>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80" name="Curved Connector 279">
            <a:extLst>
              <a:ext uri="{FF2B5EF4-FFF2-40B4-BE49-F238E27FC236}">
                <a16:creationId xmlns:a16="http://schemas.microsoft.com/office/drawing/2014/main" id="{C8CF870A-EE1D-4369-8BD2-45060DF5863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81" name="Curved Connector 280">
            <a:extLst>
              <a:ext uri="{FF2B5EF4-FFF2-40B4-BE49-F238E27FC236}">
                <a16:creationId xmlns:a16="http://schemas.microsoft.com/office/drawing/2014/main" id="{AF6487AE-D443-4FF7-A9D0-F979836D48A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237</xdr:row>
      <xdr:rowOff>95250</xdr:rowOff>
    </xdr:from>
    <xdr:to>
      <xdr:col>15</xdr:col>
      <xdr:colOff>9525</xdr:colOff>
      <xdr:row>240</xdr:row>
      <xdr:rowOff>85725</xdr:rowOff>
    </xdr:to>
    <xdr:grpSp>
      <xdr:nvGrpSpPr>
        <xdr:cNvPr id="282" name="Group 288">
          <a:extLst>
            <a:ext uri="{FF2B5EF4-FFF2-40B4-BE49-F238E27FC236}">
              <a16:creationId xmlns:a16="http://schemas.microsoft.com/office/drawing/2014/main" id="{6780B08B-7A21-4628-84AA-E07459889F41}"/>
            </a:ext>
          </a:extLst>
        </xdr:cNvPr>
        <xdr:cNvGrpSpPr>
          <a:grpSpLocks/>
        </xdr:cNvGrpSpPr>
      </xdr:nvGrpSpPr>
      <xdr:grpSpPr bwMode="auto">
        <a:xfrm>
          <a:off x="5162550" y="47834550"/>
          <a:ext cx="657225" cy="590550"/>
          <a:chOff x="4676775" y="2971800"/>
          <a:chExt cx="314325" cy="590550"/>
        </a:xfrm>
      </xdr:grpSpPr>
      <xdr:cxnSp macro="">
        <xdr:nvCxnSpPr>
          <xdr:cNvPr id="283" name="Curved Connector 282">
            <a:extLst>
              <a:ext uri="{FF2B5EF4-FFF2-40B4-BE49-F238E27FC236}">
                <a16:creationId xmlns:a16="http://schemas.microsoft.com/office/drawing/2014/main" id="{7CDC4733-0BC0-4496-89BB-CF72860BEFE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84" name="Curved Connector 283">
            <a:extLst>
              <a:ext uri="{FF2B5EF4-FFF2-40B4-BE49-F238E27FC236}">
                <a16:creationId xmlns:a16="http://schemas.microsoft.com/office/drawing/2014/main" id="{D8B578A5-B1B5-401D-AC9A-12324BB7138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85" name="Curved Connector 284">
            <a:extLst>
              <a:ext uri="{FF2B5EF4-FFF2-40B4-BE49-F238E27FC236}">
                <a16:creationId xmlns:a16="http://schemas.microsoft.com/office/drawing/2014/main" id="{0C5F0649-3C81-467B-8577-524EBC9A5CE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86" name="Curved Connector 285">
            <a:extLst>
              <a:ext uri="{FF2B5EF4-FFF2-40B4-BE49-F238E27FC236}">
                <a16:creationId xmlns:a16="http://schemas.microsoft.com/office/drawing/2014/main" id="{DD28255F-8640-430B-A3DE-B996B90450D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241</xdr:row>
      <xdr:rowOff>95250</xdr:rowOff>
    </xdr:from>
    <xdr:to>
      <xdr:col>15</xdr:col>
      <xdr:colOff>9525</xdr:colOff>
      <xdr:row>244</xdr:row>
      <xdr:rowOff>85725</xdr:rowOff>
    </xdr:to>
    <xdr:grpSp>
      <xdr:nvGrpSpPr>
        <xdr:cNvPr id="287" name="Group 293">
          <a:extLst>
            <a:ext uri="{FF2B5EF4-FFF2-40B4-BE49-F238E27FC236}">
              <a16:creationId xmlns:a16="http://schemas.microsoft.com/office/drawing/2014/main" id="{294ABEB9-FE78-41E7-B435-2EC68B2BBF1A}"/>
            </a:ext>
          </a:extLst>
        </xdr:cNvPr>
        <xdr:cNvGrpSpPr>
          <a:grpSpLocks/>
        </xdr:cNvGrpSpPr>
      </xdr:nvGrpSpPr>
      <xdr:grpSpPr bwMode="auto">
        <a:xfrm>
          <a:off x="5162550" y="48634650"/>
          <a:ext cx="657225" cy="590550"/>
          <a:chOff x="4676775" y="2971800"/>
          <a:chExt cx="314325" cy="590550"/>
        </a:xfrm>
      </xdr:grpSpPr>
      <xdr:cxnSp macro="">
        <xdr:nvCxnSpPr>
          <xdr:cNvPr id="288" name="Curved Connector 287">
            <a:extLst>
              <a:ext uri="{FF2B5EF4-FFF2-40B4-BE49-F238E27FC236}">
                <a16:creationId xmlns:a16="http://schemas.microsoft.com/office/drawing/2014/main" id="{FD109AFB-A706-428C-92E4-FBA3E73492FE}"/>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89" name="Curved Connector 288">
            <a:extLst>
              <a:ext uri="{FF2B5EF4-FFF2-40B4-BE49-F238E27FC236}">
                <a16:creationId xmlns:a16="http://schemas.microsoft.com/office/drawing/2014/main" id="{884F62FA-5614-40F4-8550-9861807F36C2}"/>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90" name="Curved Connector 289">
            <a:extLst>
              <a:ext uri="{FF2B5EF4-FFF2-40B4-BE49-F238E27FC236}">
                <a16:creationId xmlns:a16="http://schemas.microsoft.com/office/drawing/2014/main" id="{D6984A42-CC2B-4253-92FB-10815780527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91" name="Curved Connector 290">
            <a:extLst>
              <a:ext uri="{FF2B5EF4-FFF2-40B4-BE49-F238E27FC236}">
                <a16:creationId xmlns:a16="http://schemas.microsoft.com/office/drawing/2014/main" id="{3B609105-9C48-4C38-ADD7-3961A883E811}"/>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245</xdr:row>
      <xdr:rowOff>95250</xdr:rowOff>
    </xdr:from>
    <xdr:to>
      <xdr:col>15</xdr:col>
      <xdr:colOff>9525</xdr:colOff>
      <xdr:row>248</xdr:row>
      <xdr:rowOff>85725</xdr:rowOff>
    </xdr:to>
    <xdr:grpSp>
      <xdr:nvGrpSpPr>
        <xdr:cNvPr id="292" name="Group 298">
          <a:extLst>
            <a:ext uri="{FF2B5EF4-FFF2-40B4-BE49-F238E27FC236}">
              <a16:creationId xmlns:a16="http://schemas.microsoft.com/office/drawing/2014/main" id="{4737092A-240E-4EC3-92E9-DBF24E186231}"/>
            </a:ext>
          </a:extLst>
        </xdr:cNvPr>
        <xdr:cNvGrpSpPr>
          <a:grpSpLocks/>
        </xdr:cNvGrpSpPr>
      </xdr:nvGrpSpPr>
      <xdr:grpSpPr bwMode="auto">
        <a:xfrm>
          <a:off x="5162550" y="49434750"/>
          <a:ext cx="657225" cy="590550"/>
          <a:chOff x="4676775" y="2971800"/>
          <a:chExt cx="314325" cy="590550"/>
        </a:xfrm>
      </xdr:grpSpPr>
      <xdr:cxnSp macro="">
        <xdr:nvCxnSpPr>
          <xdr:cNvPr id="293" name="Curved Connector 292">
            <a:extLst>
              <a:ext uri="{FF2B5EF4-FFF2-40B4-BE49-F238E27FC236}">
                <a16:creationId xmlns:a16="http://schemas.microsoft.com/office/drawing/2014/main" id="{D77009F2-0702-4A3E-B830-F4298D44D9D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94" name="Curved Connector 293">
            <a:extLst>
              <a:ext uri="{FF2B5EF4-FFF2-40B4-BE49-F238E27FC236}">
                <a16:creationId xmlns:a16="http://schemas.microsoft.com/office/drawing/2014/main" id="{DBC950D3-2454-42EB-BCC1-FFF15C3C85D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95" name="Curved Connector 294">
            <a:extLst>
              <a:ext uri="{FF2B5EF4-FFF2-40B4-BE49-F238E27FC236}">
                <a16:creationId xmlns:a16="http://schemas.microsoft.com/office/drawing/2014/main" id="{87E20EC1-9874-4420-96BC-2003F3461616}"/>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96" name="Curved Connector 295">
            <a:extLst>
              <a:ext uri="{FF2B5EF4-FFF2-40B4-BE49-F238E27FC236}">
                <a16:creationId xmlns:a16="http://schemas.microsoft.com/office/drawing/2014/main" id="{CE466E93-C202-49AD-B7A9-A4845CAEB901}"/>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249</xdr:row>
      <xdr:rowOff>95250</xdr:rowOff>
    </xdr:from>
    <xdr:to>
      <xdr:col>15</xdr:col>
      <xdr:colOff>9525</xdr:colOff>
      <xdr:row>252</xdr:row>
      <xdr:rowOff>85725</xdr:rowOff>
    </xdr:to>
    <xdr:grpSp>
      <xdr:nvGrpSpPr>
        <xdr:cNvPr id="297" name="Group 303">
          <a:extLst>
            <a:ext uri="{FF2B5EF4-FFF2-40B4-BE49-F238E27FC236}">
              <a16:creationId xmlns:a16="http://schemas.microsoft.com/office/drawing/2014/main" id="{46D1A3C4-DEEB-4719-A6CE-E0717531C6A5}"/>
            </a:ext>
          </a:extLst>
        </xdr:cNvPr>
        <xdr:cNvGrpSpPr>
          <a:grpSpLocks/>
        </xdr:cNvGrpSpPr>
      </xdr:nvGrpSpPr>
      <xdr:grpSpPr bwMode="auto">
        <a:xfrm>
          <a:off x="5162550" y="50234850"/>
          <a:ext cx="657225" cy="590550"/>
          <a:chOff x="4676775" y="2971800"/>
          <a:chExt cx="314325" cy="590550"/>
        </a:xfrm>
      </xdr:grpSpPr>
      <xdr:cxnSp macro="">
        <xdr:nvCxnSpPr>
          <xdr:cNvPr id="298" name="Curved Connector 297">
            <a:extLst>
              <a:ext uri="{FF2B5EF4-FFF2-40B4-BE49-F238E27FC236}">
                <a16:creationId xmlns:a16="http://schemas.microsoft.com/office/drawing/2014/main" id="{034071A0-0D46-45CA-97FD-99AE054B2A9F}"/>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299" name="Curved Connector 298">
            <a:extLst>
              <a:ext uri="{FF2B5EF4-FFF2-40B4-BE49-F238E27FC236}">
                <a16:creationId xmlns:a16="http://schemas.microsoft.com/office/drawing/2014/main" id="{E803C848-A42E-4534-909F-6A119FC0F3E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00" name="Curved Connector 299">
            <a:extLst>
              <a:ext uri="{FF2B5EF4-FFF2-40B4-BE49-F238E27FC236}">
                <a16:creationId xmlns:a16="http://schemas.microsoft.com/office/drawing/2014/main" id="{6763FD74-A533-4BE5-9225-37ECA1F8D842}"/>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01" name="Curved Connector 300">
            <a:extLst>
              <a:ext uri="{FF2B5EF4-FFF2-40B4-BE49-F238E27FC236}">
                <a16:creationId xmlns:a16="http://schemas.microsoft.com/office/drawing/2014/main" id="{6891AE67-06F9-44BE-B44F-7832D6AB843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253</xdr:row>
      <xdr:rowOff>95250</xdr:rowOff>
    </xdr:from>
    <xdr:to>
      <xdr:col>15</xdr:col>
      <xdr:colOff>9525</xdr:colOff>
      <xdr:row>256</xdr:row>
      <xdr:rowOff>85725</xdr:rowOff>
    </xdr:to>
    <xdr:grpSp>
      <xdr:nvGrpSpPr>
        <xdr:cNvPr id="302" name="Group 308">
          <a:extLst>
            <a:ext uri="{FF2B5EF4-FFF2-40B4-BE49-F238E27FC236}">
              <a16:creationId xmlns:a16="http://schemas.microsoft.com/office/drawing/2014/main" id="{FB21C166-52F4-489F-BC2A-0596B51253D7}"/>
            </a:ext>
          </a:extLst>
        </xdr:cNvPr>
        <xdr:cNvGrpSpPr>
          <a:grpSpLocks/>
        </xdr:cNvGrpSpPr>
      </xdr:nvGrpSpPr>
      <xdr:grpSpPr bwMode="auto">
        <a:xfrm>
          <a:off x="5162550" y="51034950"/>
          <a:ext cx="657225" cy="590550"/>
          <a:chOff x="4676775" y="2971800"/>
          <a:chExt cx="314325" cy="590550"/>
        </a:xfrm>
      </xdr:grpSpPr>
      <xdr:cxnSp macro="">
        <xdr:nvCxnSpPr>
          <xdr:cNvPr id="303" name="Curved Connector 302">
            <a:extLst>
              <a:ext uri="{FF2B5EF4-FFF2-40B4-BE49-F238E27FC236}">
                <a16:creationId xmlns:a16="http://schemas.microsoft.com/office/drawing/2014/main" id="{E3A22FC3-8DC3-4B5C-AA1F-6A99E8EDD8A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04" name="Curved Connector 303">
            <a:extLst>
              <a:ext uri="{FF2B5EF4-FFF2-40B4-BE49-F238E27FC236}">
                <a16:creationId xmlns:a16="http://schemas.microsoft.com/office/drawing/2014/main" id="{4571E2A9-ABE4-4B4F-ADD4-498C1D288DD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05" name="Curved Connector 304">
            <a:extLst>
              <a:ext uri="{FF2B5EF4-FFF2-40B4-BE49-F238E27FC236}">
                <a16:creationId xmlns:a16="http://schemas.microsoft.com/office/drawing/2014/main" id="{B07BBF72-52BA-4C30-8F33-5F3DC225B76F}"/>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06" name="Curved Connector 305">
            <a:extLst>
              <a:ext uri="{FF2B5EF4-FFF2-40B4-BE49-F238E27FC236}">
                <a16:creationId xmlns:a16="http://schemas.microsoft.com/office/drawing/2014/main" id="{64FBA73C-4CBC-40B9-93D7-CD784DBC8AB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257</xdr:row>
      <xdr:rowOff>95250</xdr:rowOff>
    </xdr:from>
    <xdr:to>
      <xdr:col>15</xdr:col>
      <xdr:colOff>9525</xdr:colOff>
      <xdr:row>260</xdr:row>
      <xdr:rowOff>85725</xdr:rowOff>
    </xdr:to>
    <xdr:grpSp>
      <xdr:nvGrpSpPr>
        <xdr:cNvPr id="307" name="Group 313">
          <a:extLst>
            <a:ext uri="{FF2B5EF4-FFF2-40B4-BE49-F238E27FC236}">
              <a16:creationId xmlns:a16="http://schemas.microsoft.com/office/drawing/2014/main" id="{BEFC2A56-1195-4132-AF38-CA0085D10ADB}"/>
            </a:ext>
          </a:extLst>
        </xdr:cNvPr>
        <xdr:cNvGrpSpPr>
          <a:grpSpLocks/>
        </xdr:cNvGrpSpPr>
      </xdr:nvGrpSpPr>
      <xdr:grpSpPr bwMode="auto">
        <a:xfrm>
          <a:off x="5162550" y="51835050"/>
          <a:ext cx="657225" cy="590550"/>
          <a:chOff x="4676775" y="2971800"/>
          <a:chExt cx="314325" cy="590550"/>
        </a:xfrm>
      </xdr:grpSpPr>
      <xdr:cxnSp macro="">
        <xdr:nvCxnSpPr>
          <xdr:cNvPr id="308" name="Curved Connector 307">
            <a:extLst>
              <a:ext uri="{FF2B5EF4-FFF2-40B4-BE49-F238E27FC236}">
                <a16:creationId xmlns:a16="http://schemas.microsoft.com/office/drawing/2014/main" id="{B633FF8E-A88D-4241-8031-87B47B6A9E1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09" name="Curved Connector 308">
            <a:extLst>
              <a:ext uri="{FF2B5EF4-FFF2-40B4-BE49-F238E27FC236}">
                <a16:creationId xmlns:a16="http://schemas.microsoft.com/office/drawing/2014/main" id="{9B9C6BF6-970C-44ED-ABAA-34A2E29D061C}"/>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10" name="Curved Connector 309">
            <a:extLst>
              <a:ext uri="{FF2B5EF4-FFF2-40B4-BE49-F238E27FC236}">
                <a16:creationId xmlns:a16="http://schemas.microsoft.com/office/drawing/2014/main" id="{EE660810-4099-4512-95AA-9AA9E4CACD2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11" name="Curved Connector 310">
            <a:extLst>
              <a:ext uri="{FF2B5EF4-FFF2-40B4-BE49-F238E27FC236}">
                <a16:creationId xmlns:a16="http://schemas.microsoft.com/office/drawing/2014/main" id="{3F46A4D6-446C-4CA3-A17A-66ADA6CD1A5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261</xdr:row>
      <xdr:rowOff>95250</xdr:rowOff>
    </xdr:from>
    <xdr:to>
      <xdr:col>15</xdr:col>
      <xdr:colOff>9525</xdr:colOff>
      <xdr:row>264</xdr:row>
      <xdr:rowOff>85725</xdr:rowOff>
    </xdr:to>
    <xdr:grpSp>
      <xdr:nvGrpSpPr>
        <xdr:cNvPr id="312" name="Group 318">
          <a:extLst>
            <a:ext uri="{FF2B5EF4-FFF2-40B4-BE49-F238E27FC236}">
              <a16:creationId xmlns:a16="http://schemas.microsoft.com/office/drawing/2014/main" id="{E76DF337-8455-4DD2-9FBE-05F8E0D48267}"/>
            </a:ext>
          </a:extLst>
        </xdr:cNvPr>
        <xdr:cNvGrpSpPr>
          <a:grpSpLocks/>
        </xdr:cNvGrpSpPr>
      </xdr:nvGrpSpPr>
      <xdr:grpSpPr bwMode="auto">
        <a:xfrm>
          <a:off x="5162550" y="52635150"/>
          <a:ext cx="657225" cy="590550"/>
          <a:chOff x="4676775" y="2971800"/>
          <a:chExt cx="314325" cy="590550"/>
        </a:xfrm>
      </xdr:grpSpPr>
      <xdr:cxnSp macro="">
        <xdr:nvCxnSpPr>
          <xdr:cNvPr id="313" name="Curved Connector 312">
            <a:extLst>
              <a:ext uri="{FF2B5EF4-FFF2-40B4-BE49-F238E27FC236}">
                <a16:creationId xmlns:a16="http://schemas.microsoft.com/office/drawing/2014/main" id="{A9AF77F1-66AE-4086-9D99-61CA725D72C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14" name="Curved Connector 313">
            <a:extLst>
              <a:ext uri="{FF2B5EF4-FFF2-40B4-BE49-F238E27FC236}">
                <a16:creationId xmlns:a16="http://schemas.microsoft.com/office/drawing/2014/main" id="{3F3DA6E6-F4CD-4782-8E3D-FF3717B99B2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15" name="Curved Connector 314">
            <a:extLst>
              <a:ext uri="{FF2B5EF4-FFF2-40B4-BE49-F238E27FC236}">
                <a16:creationId xmlns:a16="http://schemas.microsoft.com/office/drawing/2014/main" id="{5B451222-702F-4617-B72C-04557830A7A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16" name="Curved Connector 315">
            <a:extLst>
              <a:ext uri="{FF2B5EF4-FFF2-40B4-BE49-F238E27FC236}">
                <a16:creationId xmlns:a16="http://schemas.microsoft.com/office/drawing/2014/main" id="{23E16778-EE2A-43D4-8180-FC286CFF999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265</xdr:row>
      <xdr:rowOff>95250</xdr:rowOff>
    </xdr:from>
    <xdr:to>
      <xdr:col>15</xdr:col>
      <xdr:colOff>9525</xdr:colOff>
      <xdr:row>268</xdr:row>
      <xdr:rowOff>85725</xdr:rowOff>
    </xdr:to>
    <xdr:grpSp>
      <xdr:nvGrpSpPr>
        <xdr:cNvPr id="317" name="Group 323">
          <a:extLst>
            <a:ext uri="{FF2B5EF4-FFF2-40B4-BE49-F238E27FC236}">
              <a16:creationId xmlns:a16="http://schemas.microsoft.com/office/drawing/2014/main" id="{06988826-273C-4EAD-8CCC-4F5A7687FA5C}"/>
            </a:ext>
          </a:extLst>
        </xdr:cNvPr>
        <xdr:cNvGrpSpPr>
          <a:grpSpLocks/>
        </xdr:cNvGrpSpPr>
      </xdr:nvGrpSpPr>
      <xdr:grpSpPr bwMode="auto">
        <a:xfrm>
          <a:off x="5162550" y="53435250"/>
          <a:ext cx="657225" cy="590550"/>
          <a:chOff x="4676775" y="2971800"/>
          <a:chExt cx="314325" cy="590550"/>
        </a:xfrm>
      </xdr:grpSpPr>
      <xdr:cxnSp macro="">
        <xdr:nvCxnSpPr>
          <xdr:cNvPr id="318" name="Curved Connector 317">
            <a:extLst>
              <a:ext uri="{FF2B5EF4-FFF2-40B4-BE49-F238E27FC236}">
                <a16:creationId xmlns:a16="http://schemas.microsoft.com/office/drawing/2014/main" id="{B86C6441-DAAF-4AB7-BF4C-9DFBC90E184A}"/>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19" name="Curved Connector 318">
            <a:extLst>
              <a:ext uri="{FF2B5EF4-FFF2-40B4-BE49-F238E27FC236}">
                <a16:creationId xmlns:a16="http://schemas.microsoft.com/office/drawing/2014/main" id="{B8B0CE9E-CC1E-400D-9EDD-4815270EB5E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20" name="Curved Connector 319">
            <a:extLst>
              <a:ext uri="{FF2B5EF4-FFF2-40B4-BE49-F238E27FC236}">
                <a16:creationId xmlns:a16="http://schemas.microsoft.com/office/drawing/2014/main" id="{00FC565E-AC37-4CDB-86AC-4A9492CEE2C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21" name="Curved Connector 320">
            <a:extLst>
              <a:ext uri="{FF2B5EF4-FFF2-40B4-BE49-F238E27FC236}">
                <a16:creationId xmlns:a16="http://schemas.microsoft.com/office/drawing/2014/main" id="{E326C48B-F3DF-42C4-967E-E0922D0D6167}"/>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269</xdr:row>
      <xdr:rowOff>95250</xdr:rowOff>
    </xdr:from>
    <xdr:to>
      <xdr:col>15</xdr:col>
      <xdr:colOff>9525</xdr:colOff>
      <xdr:row>272</xdr:row>
      <xdr:rowOff>85725</xdr:rowOff>
    </xdr:to>
    <xdr:grpSp>
      <xdr:nvGrpSpPr>
        <xdr:cNvPr id="322" name="Group 328">
          <a:extLst>
            <a:ext uri="{FF2B5EF4-FFF2-40B4-BE49-F238E27FC236}">
              <a16:creationId xmlns:a16="http://schemas.microsoft.com/office/drawing/2014/main" id="{AB254934-DB10-4FF6-ABD4-FE80BC1BBA75}"/>
            </a:ext>
          </a:extLst>
        </xdr:cNvPr>
        <xdr:cNvGrpSpPr>
          <a:grpSpLocks/>
        </xdr:cNvGrpSpPr>
      </xdr:nvGrpSpPr>
      <xdr:grpSpPr bwMode="auto">
        <a:xfrm>
          <a:off x="5162550" y="54235350"/>
          <a:ext cx="657225" cy="590550"/>
          <a:chOff x="4676775" y="2971800"/>
          <a:chExt cx="314325" cy="590550"/>
        </a:xfrm>
      </xdr:grpSpPr>
      <xdr:cxnSp macro="">
        <xdr:nvCxnSpPr>
          <xdr:cNvPr id="323" name="Curved Connector 322">
            <a:extLst>
              <a:ext uri="{FF2B5EF4-FFF2-40B4-BE49-F238E27FC236}">
                <a16:creationId xmlns:a16="http://schemas.microsoft.com/office/drawing/2014/main" id="{8A314D92-4CA4-4A8F-8A18-03AB69DEEABE}"/>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24" name="Curved Connector 323">
            <a:extLst>
              <a:ext uri="{FF2B5EF4-FFF2-40B4-BE49-F238E27FC236}">
                <a16:creationId xmlns:a16="http://schemas.microsoft.com/office/drawing/2014/main" id="{5BA89AC4-0447-4E9B-8C31-661CBE439642}"/>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25" name="Curved Connector 324">
            <a:extLst>
              <a:ext uri="{FF2B5EF4-FFF2-40B4-BE49-F238E27FC236}">
                <a16:creationId xmlns:a16="http://schemas.microsoft.com/office/drawing/2014/main" id="{4EBD43DD-621F-4500-AC04-4F72D7627EF2}"/>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26" name="Curved Connector 325">
            <a:extLst>
              <a:ext uri="{FF2B5EF4-FFF2-40B4-BE49-F238E27FC236}">
                <a16:creationId xmlns:a16="http://schemas.microsoft.com/office/drawing/2014/main" id="{CC1B0C94-18CC-4DFC-9FFE-454A5C3D1B2F}"/>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273</xdr:row>
      <xdr:rowOff>95250</xdr:rowOff>
    </xdr:from>
    <xdr:to>
      <xdr:col>15</xdr:col>
      <xdr:colOff>9525</xdr:colOff>
      <xdr:row>276</xdr:row>
      <xdr:rowOff>85725</xdr:rowOff>
    </xdr:to>
    <xdr:grpSp>
      <xdr:nvGrpSpPr>
        <xdr:cNvPr id="327" name="Group 333">
          <a:extLst>
            <a:ext uri="{FF2B5EF4-FFF2-40B4-BE49-F238E27FC236}">
              <a16:creationId xmlns:a16="http://schemas.microsoft.com/office/drawing/2014/main" id="{BA8099D6-97EF-4F19-92D0-B1C8BC608F90}"/>
            </a:ext>
          </a:extLst>
        </xdr:cNvPr>
        <xdr:cNvGrpSpPr>
          <a:grpSpLocks/>
        </xdr:cNvGrpSpPr>
      </xdr:nvGrpSpPr>
      <xdr:grpSpPr bwMode="auto">
        <a:xfrm>
          <a:off x="5162550" y="55035450"/>
          <a:ext cx="657225" cy="590550"/>
          <a:chOff x="4676775" y="2971800"/>
          <a:chExt cx="314325" cy="590550"/>
        </a:xfrm>
      </xdr:grpSpPr>
      <xdr:cxnSp macro="">
        <xdr:nvCxnSpPr>
          <xdr:cNvPr id="328" name="Curved Connector 327">
            <a:extLst>
              <a:ext uri="{FF2B5EF4-FFF2-40B4-BE49-F238E27FC236}">
                <a16:creationId xmlns:a16="http://schemas.microsoft.com/office/drawing/2014/main" id="{D50C022A-26CB-4242-86F8-20B93CBC459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29" name="Curved Connector 328">
            <a:extLst>
              <a:ext uri="{FF2B5EF4-FFF2-40B4-BE49-F238E27FC236}">
                <a16:creationId xmlns:a16="http://schemas.microsoft.com/office/drawing/2014/main" id="{E4E4A945-B4EB-4C7E-B373-AC14D24D325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30" name="Curved Connector 329">
            <a:extLst>
              <a:ext uri="{FF2B5EF4-FFF2-40B4-BE49-F238E27FC236}">
                <a16:creationId xmlns:a16="http://schemas.microsoft.com/office/drawing/2014/main" id="{99E42CB7-40D8-49AC-9ADF-D286A85CAFD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31" name="Curved Connector 330">
            <a:extLst>
              <a:ext uri="{FF2B5EF4-FFF2-40B4-BE49-F238E27FC236}">
                <a16:creationId xmlns:a16="http://schemas.microsoft.com/office/drawing/2014/main" id="{36D80D13-EDF5-483C-9377-8280764E00D1}"/>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277</xdr:row>
      <xdr:rowOff>95250</xdr:rowOff>
    </xdr:from>
    <xdr:to>
      <xdr:col>15</xdr:col>
      <xdr:colOff>9525</xdr:colOff>
      <xdr:row>280</xdr:row>
      <xdr:rowOff>85725</xdr:rowOff>
    </xdr:to>
    <xdr:grpSp>
      <xdr:nvGrpSpPr>
        <xdr:cNvPr id="332" name="Group 338">
          <a:extLst>
            <a:ext uri="{FF2B5EF4-FFF2-40B4-BE49-F238E27FC236}">
              <a16:creationId xmlns:a16="http://schemas.microsoft.com/office/drawing/2014/main" id="{9499DDCC-28B8-4F9D-B122-ECA5AE08EF7C}"/>
            </a:ext>
          </a:extLst>
        </xdr:cNvPr>
        <xdr:cNvGrpSpPr>
          <a:grpSpLocks/>
        </xdr:cNvGrpSpPr>
      </xdr:nvGrpSpPr>
      <xdr:grpSpPr bwMode="auto">
        <a:xfrm>
          <a:off x="5162550" y="55835550"/>
          <a:ext cx="657225" cy="590550"/>
          <a:chOff x="4676775" y="2971800"/>
          <a:chExt cx="314325" cy="590550"/>
        </a:xfrm>
      </xdr:grpSpPr>
      <xdr:cxnSp macro="">
        <xdr:nvCxnSpPr>
          <xdr:cNvPr id="333" name="Curved Connector 332">
            <a:extLst>
              <a:ext uri="{FF2B5EF4-FFF2-40B4-BE49-F238E27FC236}">
                <a16:creationId xmlns:a16="http://schemas.microsoft.com/office/drawing/2014/main" id="{C49C9BD9-4099-4AFF-BC4F-8AA20D7670D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34" name="Curved Connector 333">
            <a:extLst>
              <a:ext uri="{FF2B5EF4-FFF2-40B4-BE49-F238E27FC236}">
                <a16:creationId xmlns:a16="http://schemas.microsoft.com/office/drawing/2014/main" id="{7B164D39-F0CB-4CDA-8D0B-16FBBFB2048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35" name="Curved Connector 334">
            <a:extLst>
              <a:ext uri="{FF2B5EF4-FFF2-40B4-BE49-F238E27FC236}">
                <a16:creationId xmlns:a16="http://schemas.microsoft.com/office/drawing/2014/main" id="{4DB96F3D-5B25-4C3A-99E1-68A8780C252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36" name="Curved Connector 335">
            <a:extLst>
              <a:ext uri="{FF2B5EF4-FFF2-40B4-BE49-F238E27FC236}">
                <a16:creationId xmlns:a16="http://schemas.microsoft.com/office/drawing/2014/main" id="{5796BB71-59FA-4E41-9B7F-293768A7848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281</xdr:row>
      <xdr:rowOff>95250</xdr:rowOff>
    </xdr:from>
    <xdr:to>
      <xdr:col>15</xdr:col>
      <xdr:colOff>9525</xdr:colOff>
      <xdr:row>284</xdr:row>
      <xdr:rowOff>85725</xdr:rowOff>
    </xdr:to>
    <xdr:grpSp>
      <xdr:nvGrpSpPr>
        <xdr:cNvPr id="337" name="Group 343">
          <a:extLst>
            <a:ext uri="{FF2B5EF4-FFF2-40B4-BE49-F238E27FC236}">
              <a16:creationId xmlns:a16="http://schemas.microsoft.com/office/drawing/2014/main" id="{3E06F165-DF07-4BCC-9BF3-F35F99677E1F}"/>
            </a:ext>
          </a:extLst>
        </xdr:cNvPr>
        <xdr:cNvGrpSpPr>
          <a:grpSpLocks/>
        </xdr:cNvGrpSpPr>
      </xdr:nvGrpSpPr>
      <xdr:grpSpPr bwMode="auto">
        <a:xfrm>
          <a:off x="5162550" y="56635650"/>
          <a:ext cx="657225" cy="590550"/>
          <a:chOff x="4676775" y="2971800"/>
          <a:chExt cx="314325" cy="590550"/>
        </a:xfrm>
      </xdr:grpSpPr>
      <xdr:cxnSp macro="">
        <xdr:nvCxnSpPr>
          <xdr:cNvPr id="338" name="Curved Connector 337">
            <a:extLst>
              <a:ext uri="{FF2B5EF4-FFF2-40B4-BE49-F238E27FC236}">
                <a16:creationId xmlns:a16="http://schemas.microsoft.com/office/drawing/2014/main" id="{1E67BD73-E56F-4FED-B6BD-8924E7653ACA}"/>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39" name="Curved Connector 338">
            <a:extLst>
              <a:ext uri="{FF2B5EF4-FFF2-40B4-BE49-F238E27FC236}">
                <a16:creationId xmlns:a16="http://schemas.microsoft.com/office/drawing/2014/main" id="{E3407181-A702-41E6-8354-40C6806236B3}"/>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40" name="Curved Connector 339">
            <a:extLst>
              <a:ext uri="{FF2B5EF4-FFF2-40B4-BE49-F238E27FC236}">
                <a16:creationId xmlns:a16="http://schemas.microsoft.com/office/drawing/2014/main" id="{FD73C3B8-A98F-47D4-869A-8AF391452E1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41" name="Curved Connector 340">
            <a:extLst>
              <a:ext uri="{FF2B5EF4-FFF2-40B4-BE49-F238E27FC236}">
                <a16:creationId xmlns:a16="http://schemas.microsoft.com/office/drawing/2014/main" id="{7C547E0F-C40C-47A9-A2BE-1F1A3EF9DC39}"/>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285</xdr:row>
      <xdr:rowOff>95250</xdr:rowOff>
    </xdr:from>
    <xdr:to>
      <xdr:col>15</xdr:col>
      <xdr:colOff>9525</xdr:colOff>
      <xdr:row>288</xdr:row>
      <xdr:rowOff>85725</xdr:rowOff>
    </xdr:to>
    <xdr:grpSp>
      <xdr:nvGrpSpPr>
        <xdr:cNvPr id="342" name="Group 348">
          <a:extLst>
            <a:ext uri="{FF2B5EF4-FFF2-40B4-BE49-F238E27FC236}">
              <a16:creationId xmlns:a16="http://schemas.microsoft.com/office/drawing/2014/main" id="{93A8F8A3-E030-4534-9D3F-E1E4577E671B}"/>
            </a:ext>
          </a:extLst>
        </xdr:cNvPr>
        <xdr:cNvGrpSpPr>
          <a:grpSpLocks/>
        </xdr:cNvGrpSpPr>
      </xdr:nvGrpSpPr>
      <xdr:grpSpPr bwMode="auto">
        <a:xfrm>
          <a:off x="5162550" y="57435750"/>
          <a:ext cx="657225" cy="590550"/>
          <a:chOff x="4676775" y="2971800"/>
          <a:chExt cx="314325" cy="590550"/>
        </a:xfrm>
      </xdr:grpSpPr>
      <xdr:cxnSp macro="">
        <xdr:nvCxnSpPr>
          <xdr:cNvPr id="343" name="Curved Connector 342">
            <a:extLst>
              <a:ext uri="{FF2B5EF4-FFF2-40B4-BE49-F238E27FC236}">
                <a16:creationId xmlns:a16="http://schemas.microsoft.com/office/drawing/2014/main" id="{301CFC20-F36D-4858-AA0C-C0DB61309E61}"/>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44" name="Curved Connector 343">
            <a:extLst>
              <a:ext uri="{FF2B5EF4-FFF2-40B4-BE49-F238E27FC236}">
                <a16:creationId xmlns:a16="http://schemas.microsoft.com/office/drawing/2014/main" id="{B0052CCA-3A6D-422F-AE9F-6DB752C060C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45" name="Curved Connector 344">
            <a:extLst>
              <a:ext uri="{FF2B5EF4-FFF2-40B4-BE49-F238E27FC236}">
                <a16:creationId xmlns:a16="http://schemas.microsoft.com/office/drawing/2014/main" id="{1994434C-9592-4330-ADA1-4DC8F034089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46" name="Curved Connector 345">
            <a:extLst>
              <a:ext uri="{FF2B5EF4-FFF2-40B4-BE49-F238E27FC236}">
                <a16:creationId xmlns:a16="http://schemas.microsoft.com/office/drawing/2014/main" id="{0F097AB3-0E27-431B-B786-67888C7D9FDA}"/>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289</xdr:row>
      <xdr:rowOff>95250</xdr:rowOff>
    </xdr:from>
    <xdr:to>
      <xdr:col>15</xdr:col>
      <xdr:colOff>9525</xdr:colOff>
      <xdr:row>292</xdr:row>
      <xdr:rowOff>85725</xdr:rowOff>
    </xdr:to>
    <xdr:grpSp>
      <xdr:nvGrpSpPr>
        <xdr:cNvPr id="347" name="Group 353">
          <a:extLst>
            <a:ext uri="{FF2B5EF4-FFF2-40B4-BE49-F238E27FC236}">
              <a16:creationId xmlns:a16="http://schemas.microsoft.com/office/drawing/2014/main" id="{8A028D60-CDC7-45A9-A902-A30406BDC98E}"/>
            </a:ext>
          </a:extLst>
        </xdr:cNvPr>
        <xdr:cNvGrpSpPr>
          <a:grpSpLocks/>
        </xdr:cNvGrpSpPr>
      </xdr:nvGrpSpPr>
      <xdr:grpSpPr bwMode="auto">
        <a:xfrm>
          <a:off x="5162550" y="58235850"/>
          <a:ext cx="657225" cy="590550"/>
          <a:chOff x="4676775" y="2971800"/>
          <a:chExt cx="314325" cy="590550"/>
        </a:xfrm>
      </xdr:grpSpPr>
      <xdr:cxnSp macro="">
        <xdr:nvCxnSpPr>
          <xdr:cNvPr id="348" name="Curved Connector 347">
            <a:extLst>
              <a:ext uri="{FF2B5EF4-FFF2-40B4-BE49-F238E27FC236}">
                <a16:creationId xmlns:a16="http://schemas.microsoft.com/office/drawing/2014/main" id="{9CF35F05-EBBB-4F83-AB35-F94F6FBAD72B}"/>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49" name="Curved Connector 348">
            <a:extLst>
              <a:ext uri="{FF2B5EF4-FFF2-40B4-BE49-F238E27FC236}">
                <a16:creationId xmlns:a16="http://schemas.microsoft.com/office/drawing/2014/main" id="{D0FAE8FD-1824-49E4-A413-B0BFF365BBFC}"/>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50" name="Curved Connector 349">
            <a:extLst>
              <a:ext uri="{FF2B5EF4-FFF2-40B4-BE49-F238E27FC236}">
                <a16:creationId xmlns:a16="http://schemas.microsoft.com/office/drawing/2014/main" id="{CD8E0414-FED3-47AD-AAA8-CF0B2A94086F}"/>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51" name="Curved Connector 350">
            <a:extLst>
              <a:ext uri="{FF2B5EF4-FFF2-40B4-BE49-F238E27FC236}">
                <a16:creationId xmlns:a16="http://schemas.microsoft.com/office/drawing/2014/main" id="{858A9DEF-949F-4D2D-A0D7-221C5B18BE4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293</xdr:row>
      <xdr:rowOff>95250</xdr:rowOff>
    </xdr:from>
    <xdr:to>
      <xdr:col>15</xdr:col>
      <xdr:colOff>9525</xdr:colOff>
      <xdr:row>296</xdr:row>
      <xdr:rowOff>85725</xdr:rowOff>
    </xdr:to>
    <xdr:grpSp>
      <xdr:nvGrpSpPr>
        <xdr:cNvPr id="352" name="Group 358">
          <a:extLst>
            <a:ext uri="{FF2B5EF4-FFF2-40B4-BE49-F238E27FC236}">
              <a16:creationId xmlns:a16="http://schemas.microsoft.com/office/drawing/2014/main" id="{2B974572-57B3-4527-91AA-F31640F5AAD5}"/>
            </a:ext>
          </a:extLst>
        </xdr:cNvPr>
        <xdr:cNvGrpSpPr>
          <a:grpSpLocks/>
        </xdr:cNvGrpSpPr>
      </xdr:nvGrpSpPr>
      <xdr:grpSpPr bwMode="auto">
        <a:xfrm>
          <a:off x="5162550" y="59035950"/>
          <a:ext cx="657225" cy="590550"/>
          <a:chOff x="4676775" y="2971800"/>
          <a:chExt cx="314325" cy="590550"/>
        </a:xfrm>
      </xdr:grpSpPr>
      <xdr:cxnSp macro="">
        <xdr:nvCxnSpPr>
          <xdr:cNvPr id="353" name="Curved Connector 352">
            <a:extLst>
              <a:ext uri="{FF2B5EF4-FFF2-40B4-BE49-F238E27FC236}">
                <a16:creationId xmlns:a16="http://schemas.microsoft.com/office/drawing/2014/main" id="{86005554-62AF-4D13-B178-CC497688C25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54" name="Curved Connector 353">
            <a:extLst>
              <a:ext uri="{FF2B5EF4-FFF2-40B4-BE49-F238E27FC236}">
                <a16:creationId xmlns:a16="http://schemas.microsoft.com/office/drawing/2014/main" id="{3606D361-6471-46E6-AF30-17F8101EF8D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55" name="Curved Connector 354">
            <a:extLst>
              <a:ext uri="{FF2B5EF4-FFF2-40B4-BE49-F238E27FC236}">
                <a16:creationId xmlns:a16="http://schemas.microsoft.com/office/drawing/2014/main" id="{8ABA89F6-2C7F-4B37-AD9A-4C4A3EF2DB4F}"/>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56" name="Curved Connector 355">
            <a:extLst>
              <a:ext uri="{FF2B5EF4-FFF2-40B4-BE49-F238E27FC236}">
                <a16:creationId xmlns:a16="http://schemas.microsoft.com/office/drawing/2014/main" id="{68ABCFBA-CE0B-4FC2-8212-2312C81A962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297</xdr:row>
      <xdr:rowOff>95250</xdr:rowOff>
    </xdr:from>
    <xdr:to>
      <xdr:col>15</xdr:col>
      <xdr:colOff>9525</xdr:colOff>
      <xdr:row>300</xdr:row>
      <xdr:rowOff>85725</xdr:rowOff>
    </xdr:to>
    <xdr:grpSp>
      <xdr:nvGrpSpPr>
        <xdr:cNvPr id="357" name="Group 363">
          <a:extLst>
            <a:ext uri="{FF2B5EF4-FFF2-40B4-BE49-F238E27FC236}">
              <a16:creationId xmlns:a16="http://schemas.microsoft.com/office/drawing/2014/main" id="{65427286-00D2-4600-B476-0E3F768B2EB0}"/>
            </a:ext>
          </a:extLst>
        </xdr:cNvPr>
        <xdr:cNvGrpSpPr>
          <a:grpSpLocks/>
        </xdr:cNvGrpSpPr>
      </xdr:nvGrpSpPr>
      <xdr:grpSpPr bwMode="auto">
        <a:xfrm>
          <a:off x="5162550" y="59836050"/>
          <a:ext cx="657225" cy="590550"/>
          <a:chOff x="4676775" y="2971800"/>
          <a:chExt cx="314325" cy="590550"/>
        </a:xfrm>
      </xdr:grpSpPr>
      <xdr:cxnSp macro="">
        <xdr:nvCxnSpPr>
          <xdr:cNvPr id="358" name="Curved Connector 357">
            <a:extLst>
              <a:ext uri="{FF2B5EF4-FFF2-40B4-BE49-F238E27FC236}">
                <a16:creationId xmlns:a16="http://schemas.microsoft.com/office/drawing/2014/main" id="{EF07B138-6D30-476A-9888-A6A37E82E45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59" name="Curved Connector 358">
            <a:extLst>
              <a:ext uri="{FF2B5EF4-FFF2-40B4-BE49-F238E27FC236}">
                <a16:creationId xmlns:a16="http://schemas.microsoft.com/office/drawing/2014/main" id="{F0E800B6-195E-4875-8F51-A639D5C3943F}"/>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60" name="Curved Connector 359">
            <a:extLst>
              <a:ext uri="{FF2B5EF4-FFF2-40B4-BE49-F238E27FC236}">
                <a16:creationId xmlns:a16="http://schemas.microsoft.com/office/drawing/2014/main" id="{4F0DE61F-F9D8-4940-B75D-C08BC09F4217}"/>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61" name="Curved Connector 360">
            <a:extLst>
              <a:ext uri="{FF2B5EF4-FFF2-40B4-BE49-F238E27FC236}">
                <a16:creationId xmlns:a16="http://schemas.microsoft.com/office/drawing/2014/main" id="{888FB209-9C94-4E8E-BA36-B66EF889E233}"/>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301</xdr:row>
      <xdr:rowOff>95250</xdr:rowOff>
    </xdr:from>
    <xdr:to>
      <xdr:col>15</xdr:col>
      <xdr:colOff>9525</xdr:colOff>
      <xdr:row>304</xdr:row>
      <xdr:rowOff>85725</xdr:rowOff>
    </xdr:to>
    <xdr:grpSp>
      <xdr:nvGrpSpPr>
        <xdr:cNvPr id="362" name="Group 368">
          <a:extLst>
            <a:ext uri="{FF2B5EF4-FFF2-40B4-BE49-F238E27FC236}">
              <a16:creationId xmlns:a16="http://schemas.microsoft.com/office/drawing/2014/main" id="{6CA3112A-C8E6-468C-BBE7-6F716D32F480}"/>
            </a:ext>
          </a:extLst>
        </xdr:cNvPr>
        <xdr:cNvGrpSpPr>
          <a:grpSpLocks/>
        </xdr:cNvGrpSpPr>
      </xdr:nvGrpSpPr>
      <xdr:grpSpPr bwMode="auto">
        <a:xfrm>
          <a:off x="5162550" y="60636150"/>
          <a:ext cx="657225" cy="590550"/>
          <a:chOff x="4676775" y="2971800"/>
          <a:chExt cx="314325" cy="590550"/>
        </a:xfrm>
      </xdr:grpSpPr>
      <xdr:cxnSp macro="">
        <xdr:nvCxnSpPr>
          <xdr:cNvPr id="363" name="Curved Connector 362">
            <a:extLst>
              <a:ext uri="{FF2B5EF4-FFF2-40B4-BE49-F238E27FC236}">
                <a16:creationId xmlns:a16="http://schemas.microsoft.com/office/drawing/2014/main" id="{AD0E343A-A8EF-4B11-B2DC-0241931B631F}"/>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64" name="Curved Connector 363">
            <a:extLst>
              <a:ext uri="{FF2B5EF4-FFF2-40B4-BE49-F238E27FC236}">
                <a16:creationId xmlns:a16="http://schemas.microsoft.com/office/drawing/2014/main" id="{0AE92844-CC65-42A5-942E-F1F65CDE7B9F}"/>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65" name="Curved Connector 364">
            <a:extLst>
              <a:ext uri="{FF2B5EF4-FFF2-40B4-BE49-F238E27FC236}">
                <a16:creationId xmlns:a16="http://schemas.microsoft.com/office/drawing/2014/main" id="{26F76674-996D-4BDA-B9D6-E6E607E2EFDF}"/>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66" name="Curved Connector 365">
            <a:extLst>
              <a:ext uri="{FF2B5EF4-FFF2-40B4-BE49-F238E27FC236}">
                <a16:creationId xmlns:a16="http://schemas.microsoft.com/office/drawing/2014/main" id="{DD5A0DB9-F0B8-4149-8F7F-F210ADA1663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305</xdr:row>
      <xdr:rowOff>95250</xdr:rowOff>
    </xdr:from>
    <xdr:to>
      <xdr:col>15</xdr:col>
      <xdr:colOff>9525</xdr:colOff>
      <xdr:row>308</xdr:row>
      <xdr:rowOff>85725</xdr:rowOff>
    </xdr:to>
    <xdr:grpSp>
      <xdr:nvGrpSpPr>
        <xdr:cNvPr id="367" name="Group 373">
          <a:extLst>
            <a:ext uri="{FF2B5EF4-FFF2-40B4-BE49-F238E27FC236}">
              <a16:creationId xmlns:a16="http://schemas.microsoft.com/office/drawing/2014/main" id="{41171665-85F0-4940-BB84-B23698CBD75E}"/>
            </a:ext>
          </a:extLst>
        </xdr:cNvPr>
        <xdr:cNvGrpSpPr>
          <a:grpSpLocks/>
        </xdr:cNvGrpSpPr>
      </xdr:nvGrpSpPr>
      <xdr:grpSpPr bwMode="auto">
        <a:xfrm>
          <a:off x="5162550" y="61436250"/>
          <a:ext cx="657225" cy="590550"/>
          <a:chOff x="4676775" y="2971800"/>
          <a:chExt cx="314325" cy="590550"/>
        </a:xfrm>
      </xdr:grpSpPr>
      <xdr:cxnSp macro="">
        <xdr:nvCxnSpPr>
          <xdr:cNvPr id="368" name="Curved Connector 367">
            <a:extLst>
              <a:ext uri="{FF2B5EF4-FFF2-40B4-BE49-F238E27FC236}">
                <a16:creationId xmlns:a16="http://schemas.microsoft.com/office/drawing/2014/main" id="{4B4028DF-A63E-43A0-A2D0-D186FDAA3D9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69" name="Curved Connector 368">
            <a:extLst>
              <a:ext uri="{FF2B5EF4-FFF2-40B4-BE49-F238E27FC236}">
                <a16:creationId xmlns:a16="http://schemas.microsoft.com/office/drawing/2014/main" id="{5B46B3B9-B9B1-4C63-BA08-8DED7102471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70" name="Curved Connector 369">
            <a:extLst>
              <a:ext uri="{FF2B5EF4-FFF2-40B4-BE49-F238E27FC236}">
                <a16:creationId xmlns:a16="http://schemas.microsoft.com/office/drawing/2014/main" id="{E89152A2-A679-4EDB-AE27-32A3B7AA922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71" name="Curved Connector 370">
            <a:extLst>
              <a:ext uri="{FF2B5EF4-FFF2-40B4-BE49-F238E27FC236}">
                <a16:creationId xmlns:a16="http://schemas.microsoft.com/office/drawing/2014/main" id="{FE0A9FC9-DCB3-4049-AC61-218B89F69F0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309</xdr:row>
      <xdr:rowOff>95250</xdr:rowOff>
    </xdr:from>
    <xdr:to>
      <xdr:col>15</xdr:col>
      <xdr:colOff>9525</xdr:colOff>
      <xdr:row>312</xdr:row>
      <xdr:rowOff>85725</xdr:rowOff>
    </xdr:to>
    <xdr:grpSp>
      <xdr:nvGrpSpPr>
        <xdr:cNvPr id="372" name="Group 378">
          <a:extLst>
            <a:ext uri="{FF2B5EF4-FFF2-40B4-BE49-F238E27FC236}">
              <a16:creationId xmlns:a16="http://schemas.microsoft.com/office/drawing/2014/main" id="{3568A063-F7EB-42E0-B02B-84E15E79FDF8}"/>
            </a:ext>
          </a:extLst>
        </xdr:cNvPr>
        <xdr:cNvGrpSpPr>
          <a:grpSpLocks/>
        </xdr:cNvGrpSpPr>
      </xdr:nvGrpSpPr>
      <xdr:grpSpPr bwMode="auto">
        <a:xfrm>
          <a:off x="5162550" y="62236350"/>
          <a:ext cx="657225" cy="590550"/>
          <a:chOff x="4676775" y="2971800"/>
          <a:chExt cx="314325" cy="590550"/>
        </a:xfrm>
      </xdr:grpSpPr>
      <xdr:cxnSp macro="">
        <xdr:nvCxnSpPr>
          <xdr:cNvPr id="373" name="Curved Connector 372">
            <a:extLst>
              <a:ext uri="{FF2B5EF4-FFF2-40B4-BE49-F238E27FC236}">
                <a16:creationId xmlns:a16="http://schemas.microsoft.com/office/drawing/2014/main" id="{83C9F5AF-9CCD-4C49-838B-166E0D9AC62D}"/>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74" name="Curved Connector 373">
            <a:extLst>
              <a:ext uri="{FF2B5EF4-FFF2-40B4-BE49-F238E27FC236}">
                <a16:creationId xmlns:a16="http://schemas.microsoft.com/office/drawing/2014/main" id="{7FEF86DE-DD54-4D7D-9426-893F5AADDCC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75" name="Curved Connector 374">
            <a:extLst>
              <a:ext uri="{FF2B5EF4-FFF2-40B4-BE49-F238E27FC236}">
                <a16:creationId xmlns:a16="http://schemas.microsoft.com/office/drawing/2014/main" id="{22580FC1-D2B9-4764-B7F3-737F0FA16EE6}"/>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76" name="Curved Connector 375">
            <a:extLst>
              <a:ext uri="{FF2B5EF4-FFF2-40B4-BE49-F238E27FC236}">
                <a16:creationId xmlns:a16="http://schemas.microsoft.com/office/drawing/2014/main" id="{19FC885C-0A14-4E3C-84C5-3B25C12E0CAA}"/>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313</xdr:row>
      <xdr:rowOff>95250</xdr:rowOff>
    </xdr:from>
    <xdr:to>
      <xdr:col>15</xdr:col>
      <xdr:colOff>9525</xdr:colOff>
      <xdr:row>316</xdr:row>
      <xdr:rowOff>85725</xdr:rowOff>
    </xdr:to>
    <xdr:grpSp>
      <xdr:nvGrpSpPr>
        <xdr:cNvPr id="377" name="Group 383">
          <a:extLst>
            <a:ext uri="{FF2B5EF4-FFF2-40B4-BE49-F238E27FC236}">
              <a16:creationId xmlns:a16="http://schemas.microsoft.com/office/drawing/2014/main" id="{A66F661C-0D5C-4B6F-A26C-28BBF8D5E481}"/>
            </a:ext>
          </a:extLst>
        </xdr:cNvPr>
        <xdr:cNvGrpSpPr>
          <a:grpSpLocks/>
        </xdr:cNvGrpSpPr>
      </xdr:nvGrpSpPr>
      <xdr:grpSpPr bwMode="auto">
        <a:xfrm>
          <a:off x="5162550" y="63036450"/>
          <a:ext cx="657225" cy="590550"/>
          <a:chOff x="4676775" y="2971800"/>
          <a:chExt cx="314325" cy="590550"/>
        </a:xfrm>
      </xdr:grpSpPr>
      <xdr:cxnSp macro="">
        <xdr:nvCxnSpPr>
          <xdr:cNvPr id="378" name="Curved Connector 377">
            <a:extLst>
              <a:ext uri="{FF2B5EF4-FFF2-40B4-BE49-F238E27FC236}">
                <a16:creationId xmlns:a16="http://schemas.microsoft.com/office/drawing/2014/main" id="{C68954DF-A5C1-43E9-B96B-691A0B08324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79" name="Curved Connector 378">
            <a:extLst>
              <a:ext uri="{FF2B5EF4-FFF2-40B4-BE49-F238E27FC236}">
                <a16:creationId xmlns:a16="http://schemas.microsoft.com/office/drawing/2014/main" id="{99DBE4C7-6B24-4A6C-925A-224136446EE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80" name="Curved Connector 379">
            <a:extLst>
              <a:ext uri="{FF2B5EF4-FFF2-40B4-BE49-F238E27FC236}">
                <a16:creationId xmlns:a16="http://schemas.microsoft.com/office/drawing/2014/main" id="{E341752E-8F40-4305-9FB8-9AB0FC69149F}"/>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81" name="Curved Connector 380">
            <a:extLst>
              <a:ext uri="{FF2B5EF4-FFF2-40B4-BE49-F238E27FC236}">
                <a16:creationId xmlns:a16="http://schemas.microsoft.com/office/drawing/2014/main" id="{A408EA42-E674-465C-8E12-880AF77CF03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317</xdr:row>
      <xdr:rowOff>95250</xdr:rowOff>
    </xdr:from>
    <xdr:to>
      <xdr:col>15</xdr:col>
      <xdr:colOff>9525</xdr:colOff>
      <xdr:row>320</xdr:row>
      <xdr:rowOff>85725</xdr:rowOff>
    </xdr:to>
    <xdr:grpSp>
      <xdr:nvGrpSpPr>
        <xdr:cNvPr id="382" name="Group 388">
          <a:extLst>
            <a:ext uri="{FF2B5EF4-FFF2-40B4-BE49-F238E27FC236}">
              <a16:creationId xmlns:a16="http://schemas.microsoft.com/office/drawing/2014/main" id="{35FC16BF-246F-4BC9-B2E7-40D63BA559D0}"/>
            </a:ext>
          </a:extLst>
        </xdr:cNvPr>
        <xdr:cNvGrpSpPr>
          <a:grpSpLocks/>
        </xdr:cNvGrpSpPr>
      </xdr:nvGrpSpPr>
      <xdr:grpSpPr bwMode="auto">
        <a:xfrm>
          <a:off x="5162550" y="63836550"/>
          <a:ext cx="657225" cy="590550"/>
          <a:chOff x="4676775" y="2971800"/>
          <a:chExt cx="314325" cy="590550"/>
        </a:xfrm>
      </xdr:grpSpPr>
      <xdr:cxnSp macro="">
        <xdr:nvCxnSpPr>
          <xdr:cNvPr id="383" name="Curved Connector 382">
            <a:extLst>
              <a:ext uri="{FF2B5EF4-FFF2-40B4-BE49-F238E27FC236}">
                <a16:creationId xmlns:a16="http://schemas.microsoft.com/office/drawing/2014/main" id="{CC522C7E-9372-4A5A-8678-D995B36E68AB}"/>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84" name="Curved Connector 383">
            <a:extLst>
              <a:ext uri="{FF2B5EF4-FFF2-40B4-BE49-F238E27FC236}">
                <a16:creationId xmlns:a16="http://schemas.microsoft.com/office/drawing/2014/main" id="{23E13215-D097-4325-8E90-14043DB8244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85" name="Curved Connector 384">
            <a:extLst>
              <a:ext uri="{FF2B5EF4-FFF2-40B4-BE49-F238E27FC236}">
                <a16:creationId xmlns:a16="http://schemas.microsoft.com/office/drawing/2014/main" id="{8768F919-1FC2-4880-ADCA-4E9D59582B02}"/>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86" name="Curved Connector 385">
            <a:extLst>
              <a:ext uri="{FF2B5EF4-FFF2-40B4-BE49-F238E27FC236}">
                <a16:creationId xmlns:a16="http://schemas.microsoft.com/office/drawing/2014/main" id="{34FE3B1C-C8BC-4574-9AC6-0CC74A3ADF9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321</xdr:row>
      <xdr:rowOff>95250</xdr:rowOff>
    </xdr:from>
    <xdr:to>
      <xdr:col>15</xdr:col>
      <xdr:colOff>9525</xdr:colOff>
      <xdr:row>324</xdr:row>
      <xdr:rowOff>85725</xdr:rowOff>
    </xdr:to>
    <xdr:grpSp>
      <xdr:nvGrpSpPr>
        <xdr:cNvPr id="387" name="Group 393">
          <a:extLst>
            <a:ext uri="{FF2B5EF4-FFF2-40B4-BE49-F238E27FC236}">
              <a16:creationId xmlns:a16="http://schemas.microsoft.com/office/drawing/2014/main" id="{44F81DF5-54A4-4443-BDC4-CF255159A0B7}"/>
            </a:ext>
          </a:extLst>
        </xdr:cNvPr>
        <xdr:cNvGrpSpPr>
          <a:grpSpLocks/>
        </xdr:cNvGrpSpPr>
      </xdr:nvGrpSpPr>
      <xdr:grpSpPr bwMode="auto">
        <a:xfrm>
          <a:off x="5162550" y="64636650"/>
          <a:ext cx="657225" cy="590550"/>
          <a:chOff x="4676775" y="2971800"/>
          <a:chExt cx="314325" cy="590550"/>
        </a:xfrm>
      </xdr:grpSpPr>
      <xdr:cxnSp macro="">
        <xdr:nvCxnSpPr>
          <xdr:cNvPr id="388" name="Curved Connector 387">
            <a:extLst>
              <a:ext uri="{FF2B5EF4-FFF2-40B4-BE49-F238E27FC236}">
                <a16:creationId xmlns:a16="http://schemas.microsoft.com/office/drawing/2014/main" id="{8A7AD4A5-5C6E-4B1F-8693-62A40BED0E3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89" name="Curved Connector 388">
            <a:extLst>
              <a:ext uri="{FF2B5EF4-FFF2-40B4-BE49-F238E27FC236}">
                <a16:creationId xmlns:a16="http://schemas.microsoft.com/office/drawing/2014/main" id="{658F7EE2-E39B-4A86-BFEF-EBDAA141C25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90" name="Curved Connector 389">
            <a:extLst>
              <a:ext uri="{FF2B5EF4-FFF2-40B4-BE49-F238E27FC236}">
                <a16:creationId xmlns:a16="http://schemas.microsoft.com/office/drawing/2014/main" id="{3ED18350-E9A9-43F9-A3B6-049149F4BEE7}"/>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91" name="Curved Connector 390">
            <a:extLst>
              <a:ext uri="{FF2B5EF4-FFF2-40B4-BE49-F238E27FC236}">
                <a16:creationId xmlns:a16="http://schemas.microsoft.com/office/drawing/2014/main" id="{C11CBDB5-98FD-4414-8AAC-1CD83E2F8D5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325</xdr:row>
      <xdr:rowOff>95250</xdr:rowOff>
    </xdr:from>
    <xdr:to>
      <xdr:col>15</xdr:col>
      <xdr:colOff>9525</xdr:colOff>
      <xdr:row>328</xdr:row>
      <xdr:rowOff>85725</xdr:rowOff>
    </xdr:to>
    <xdr:grpSp>
      <xdr:nvGrpSpPr>
        <xdr:cNvPr id="392" name="Group 398">
          <a:extLst>
            <a:ext uri="{FF2B5EF4-FFF2-40B4-BE49-F238E27FC236}">
              <a16:creationId xmlns:a16="http://schemas.microsoft.com/office/drawing/2014/main" id="{23422F6B-3B26-4C11-8E00-DE0A41DCFB63}"/>
            </a:ext>
          </a:extLst>
        </xdr:cNvPr>
        <xdr:cNvGrpSpPr>
          <a:grpSpLocks/>
        </xdr:cNvGrpSpPr>
      </xdr:nvGrpSpPr>
      <xdr:grpSpPr bwMode="auto">
        <a:xfrm>
          <a:off x="5162550" y="65436750"/>
          <a:ext cx="657225" cy="590550"/>
          <a:chOff x="4676775" y="2971800"/>
          <a:chExt cx="314325" cy="590550"/>
        </a:xfrm>
      </xdr:grpSpPr>
      <xdr:cxnSp macro="">
        <xdr:nvCxnSpPr>
          <xdr:cNvPr id="393" name="Curved Connector 392">
            <a:extLst>
              <a:ext uri="{FF2B5EF4-FFF2-40B4-BE49-F238E27FC236}">
                <a16:creationId xmlns:a16="http://schemas.microsoft.com/office/drawing/2014/main" id="{D9FD1000-0996-44C4-860E-720BA13EFD6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94" name="Curved Connector 393">
            <a:extLst>
              <a:ext uri="{FF2B5EF4-FFF2-40B4-BE49-F238E27FC236}">
                <a16:creationId xmlns:a16="http://schemas.microsoft.com/office/drawing/2014/main" id="{9CE6B5CF-BA40-4162-9C8D-251899B76F0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95" name="Curved Connector 394">
            <a:extLst>
              <a:ext uri="{FF2B5EF4-FFF2-40B4-BE49-F238E27FC236}">
                <a16:creationId xmlns:a16="http://schemas.microsoft.com/office/drawing/2014/main" id="{7F716314-E8D8-4CE9-B6F2-9326C855989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96" name="Curved Connector 395">
            <a:extLst>
              <a:ext uri="{FF2B5EF4-FFF2-40B4-BE49-F238E27FC236}">
                <a16:creationId xmlns:a16="http://schemas.microsoft.com/office/drawing/2014/main" id="{B25212F1-0573-43F4-8022-0CD752EC23C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329</xdr:row>
      <xdr:rowOff>95250</xdr:rowOff>
    </xdr:from>
    <xdr:to>
      <xdr:col>15</xdr:col>
      <xdr:colOff>9525</xdr:colOff>
      <xdr:row>332</xdr:row>
      <xdr:rowOff>85725</xdr:rowOff>
    </xdr:to>
    <xdr:grpSp>
      <xdr:nvGrpSpPr>
        <xdr:cNvPr id="397" name="Group 403">
          <a:extLst>
            <a:ext uri="{FF2B5EF4-FFF2-40B4-BE49-F238E27FC236}">
              <a16:creationId xmlns:a16="http://schemas.microsoft.com/office/drawing/2014/main" id="{73A7C94D-EAF3-44EA-8745-32D516B354B4}"/>
            </a:ext>
          </a:extLst>
        </xdr:cNvPr>
        <xdr:cNvGrpSpPr>
          <a:grpSpLocks/>
        </xdr:cNvGrpSpPr>
      </xdr:nvGrpSpPr>
      <xdr:grpSpPr bwMode="auto">
        <a:xfrm>
          <a:off x="5162550" y="66236850"/>
          <a:ext cx="657225" cy="590550"/>
          <a:chOff x="4676775" y="2971800"/>
          <a:chExt cx="314325" cy="590550"/>
        </a:xfrm>
      </xdr:grpSpPr>
      <xdr:cxnSp macro="">
        <xdr:nvCxnSpPr>
          <xdr:cNvPr id="398" name="Curved Connector 397">
            <a:extLst>
              <a:ext uri="{FF2B5EF4-FFF2-40B4-BE49-F238E27FC236}">
                <a16:creationId xmlns:a16="http://schemas.microsoft.com/office/drawing/2014/main" id="{3F5AFA2F-99BD-4044-A90B-3496809B8F6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399" name="Curved Connector 398">
            <a:extLst>
              <a:ext uri="{FF2B5EF4-FFF2-40B4-BE49-F238E27FC236}">
                <a16:creationId xmlns:a16="http://schemas.microsoft.com/office/drawing/2014/main" id="{550CFE4E-F29A-4082-A78B-A1E587459205}"/>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00" name="Curved Connector 399">
            <a:extLst>
              <a:ext uri="{FF2B5EF4-FFF2-40B4-BE49-F238E27FC236}">
                <a16:creationId xmlns:a16="http://schemas.microsoft.com/office/drawing/2014/main" id="{9CB51453-21B5-49A1-A360-E05F8772BAA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01" name="Curved Connector 400">
            <a:extLst>
              <a:ext uri="{FF2B5EF4-FFF2-40B4-BE49-F238E27FC236}">
                <a16:creationId xmlns:a16="http://schemas.microsoft.com/office/drawing/2014/main" id="{641111AC-4C28-4E03-8D41-28EF2BABCC3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333</xdr:row>
      <xdr:rowOff>95250</xdr:rowOff>
    </xdr:from>
    <xdr:to>
      <xdr:col>15</xdr:col>
      <xdr:colOff>9525</xdr:colOff>
      <xdr:row>336</xdr:row>
      <xdr:rowOff>85725</xdr:rowOff>
    </xdr:to>
    <xdr:grpSp>
      <xdr:nvGrpSpPr>
        <xdr:cNvPr id="402" name="Group 408">
          <a:extLst>
            <a:ext uri="{FF2B5EF4-FFF2-40B4-BE49-F238E27FC236}">
              <a16:creationId xmlns:a16="http://schemas.microsoft.com/office/drawing/2014/main" id="{CBBEB120-5615-4F51-A054-6C9D577FC0CE}"/>
            </a:ext>
          </a:extLst>
        </xdr:cNvPr>
        <xdr:cNvGrpSpPr>
          <a:grpSpLocks/>
        </xdr:cNvGrpSpPr>
      </xdr:nvGrpSpPr>
      <xdr:grpSpPr bwMode="auto">
        <a:xfrm>
          <a:off x="5162550" y="67036950"/>
          <a:ext cx="657225" cy="590550"/>
          <a:chOff x="4676775" y="2971800"/>
          <a:chExt cx="314325" cy="590550"/>
        </a:xfrm>
      </xdr:grpSpPr>
      <xdr:cxnSp macro="">
        <xdr:nvCxnSpPr>
          <xdr:cNvPr id="403" name="Curved Connector 402">
            <a:extLst>
              <a:ext uri="{FF2B5EF4-FFF2-40B4-BE49-F238E27FC236}">
                <a16:creationId xmlns:a16="http://schemas.microsoft.com/office/drawing/2014/main" id="{97A93FE4-33E1-4156-9D58-A0ADDBD36AD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04" name="Curved Connector 403">
            <a:extLst>
              <a:ext uri="{FF2B5EF4-FFF2-40B4-BE49-F238E27FC236}">
                <a16:creationId xmlns:a16="http://schemas.microsoft.com/office/drawing/2014/main" id="{59280369-8288-4A4E-9AB1-E6D8189D508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05" name="Curved Connector 404">
            <a:extLst>
              <a:ext uri="{FF2B5EF4-FFF2-40B4-BE49-F238E27FC236}">
                <a16:creationId xmlns:a16="http://schemas.microsoft.com/office/drawing/2014/main" id="{F7F77DC1-37C8-41AB-BF09-475896A56FE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06" name="Curved Connector 405">
            <a:extLst>
              <a:ext uri="{FF2B5EF4-FFF2-40B4-BE49-F238E27FC236}">
                <a16:creationId xmlns:a16="http://schemas.microsoft.com/office/drawing/2014/main" id="{D7D4BBDA-6432-46CD-A690-A83E884A94AE}"/>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337</xdr:row>
      <xdr:rowOff>95250</xdr:rowOff>
    </xdr:from>
    <xdr:to>
      <xdr:col>15</xdr:col>
      <xdr:colOff>9525</xdr:colOff>
      <xdr:row>340</xdr:row>
      <xdr:rowOff>85725</xdr:rowOff>
    </xdr:to>
    <xdr:grpSp>
      <xdr:nvGrpSpPr>
        <xdr:cNvPr id="407" name="Group 413">
          <a:extLst>
            <a:ext uri="{FF2B5EF4-FFF2-40B4-BE49-F238E27FC236}">
              <a16:creationId xmlns:a16="http://schemas.microsoft.com/office/drawing/2014/main" id="{E0D03A94-544A-4B33-A194-67D56F61E2DC}"/>
            </a:ext>
          </a:extLst>
        </xdr:cNvPr>
        <xdr:cNvGrpSpPr>
          <a:grpSpLocks/>
        </xdr:cNvGrpSpPr>
      </xdr:nvGrpSpPr>
      <xdr:grpSpPr bwMode="auto">
        <a:xfrm>
          <a:off x="5162550" y="67837050"/>
          <a:ext cx="657225" cy="590550"/>
          <a:chOff x="4676775" y="2971800"/>
          <a:chExt cx="314325" cy="590550"/>
        </a:xfrm>
      </xdr:grpSpPr>
      <xdr:cxnSp macro="">
        <xdr:nvCxnSpPr>
          <xdr:cNvPr id="408" name="Curved Connector 407">
            <a:extLst>
              <a:ext uri="{FF2B5EF4-FFF2-40B4-BE49-F238E27FC236}">
                <a16:creationId xmlns:a16="http://schemas.microsoft.com/office/drawing/2014/main" id="{7AA3C957-487B-4578-B5BB-5A4BCA9E5AD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09" name="Curved Connector 408">
            <a:extLst>
              <a:ext uri="{FF2B5EF4-FFF2-40B4-BE49-F238E27FC236}">
                <a16:creationId xmlns:a16="http://schemas.microsoft.com/office/drawing/2014/main" id="{0F1ABCFF-7FB8-4368-97C5-10EDAA45BCA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10" name="Curved Connector 409">
            <a:extLst>
              <a:ext uri="{FF2B5EF4-FFF2-40B4-BE49-F238E27FC236}">
                <a16:creationId xmlns:a16="http://schemas.microsoft.com/office/drawing/2014/main" id="{A2EB1A05-9D74-4141-B5AB-573A4A5245B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11" name="Curved Connector 410">
            <a:extLst>
              <a:ext uri="{FF2B5EF4-FFF2-40B4-BE49-F238E27FC236}">
                <a16:creationId xmlns:a16="http://schemas.microsoft.com/office/drawing/2014/main" id="{5AE8925D-1D3F-4A3C-92B4-7688EB15AB8A}"/>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341</xdr:row>
      <xdr:rowOff>95250</xdr:rowOff>
    </xdr:from>
    <xdr:to>
      <xdr:col>15</xdr:col>
      <xdr:colOff>9525</xdr:colOff>
      <xdr:row>344</xdr:row>
      <xdr:rowOff>85725</xdr:rowOff>
    </xdr:to>
    <xdr:grpSp>
      <xdr:nvGrpSpPr>
        <xdr:cNvPr id="412" name="Group 418">
          <a:extLst>
            <a:ext uri="{FF2B5EF4-FFF2-40B4-BE49-F238E27FC236}">
              <a16:creationId xmlns:a16="http://schemas.microsoft.com/office/drawing/2014/main" id="{734EF166-B52E-45E2-9EF5-20A0805C6041}"/>
            </a:ext>
          </a:extLst>
        </xdr:cNvPr>
        <xdr:cNvGrpSpPr>
          <a:grpSpLocks/>
        </xdr:cNvGrpSpPr>
      </xdr:nvGrpSpPr>
      <xdr:grpSpPr bwMode="auto">
        <a:xfrm>
          <a:off x="5162550" y="68637150"/>
          <a:ext cx="657225" cy="590550"/>
          <a:chOff x="4676775" y="2971800"/>
          <a:chExt cx="314325" cy="590550"/>
        </a:xfrm>
      </xdr:grpSpPr>
      <xdr:cxnSp macro="">
        <xdr:nvCxnSpPr>
          <xdr:cNvPr id="413" name="Curved Connector 412">
            <a:extLst>
              <a:ext uri="{FF2B5EF4-FFF2-40B4-BE49-F238E27FC236}">
                <a16:creationId xmlns:a16="http://schemas.microsoft.com/office/drawing/2014/main" id="{0518E536-CD00-48D3-B58C-B2A971EC893B}"/>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14" name="Curved Connector 413">
            <a:extLst>
              <a:ext uri="{FF2B5EF4-FFF2-40B4-BE49-F238E27FC236}">
                <a16:creationId xmlns:a16="http://schemas.microsoft.com/office/drawing/2014/main" id="{DD5999E2-4CEB-4F90-B492-AC975870B44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15" name="Curved Connector 414">
            <a:extLst>
              <a:ext uri="{FF2B5EF4-FFF2-40B4-BE49-F238E27FC236}">
                <a16:creationId xmlns:a16="http://schemas.microsoft.com/office/drawing/2014/main" id="{743E19D3-8FD9-402D-9FFF-D54EF1738E0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16" name="Curved Connector 415">
            <a:extLst>
              <a:ext uri="{FF2B5EF4-FFF2-40B4-BE49-F238E27FC236}">
                <a16:creationId xmlns:a16="http://schemas.microsoft.com/office/drawing/2014/main" id="{9A8D47CD-1E35-4826-A7C7-1C893F11BA8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345</xdr:row>
      <xdr:rowOff>95250</xdr:rowOff>
    </xdr:from>
    <xdr:to>
      <xdr:col>15</xdr:col>
      <xdr:colOff>9525</xdr:colOff>
      <xdr:row>348</xdr:row>
      <xdr:rowOff>85725</xdr:rowOff>
    </xdr:to>
    <xdr:grpSp>
      <xdr:nvGrpSpPr>
        <xdr:cNvPr id="417" name="Group 423">
          <a:extLst>
            <a:ext uri="{FF2B5EF4-FFF2-40B4-BE49-F238E27FC236}">
              <a16:creationId xmlns:a16="http://schemas.microsoft.com/office/drawing/2014/main" id="{F3DAD103-B958-4980-921F-231234D9EA20}"/>
            </a:ext>
          </a:extLst>
        </xdr:cNvPr>
        <xdr:cNvGrpSpPr>
          <a:grpSpLocks/>
        </xdr:cNvGrpSpPr>
      </xdr:nvGrpSpPr>
      <xdr:grpSpPr bwMode="auto">
        <a:xfrm>
          <a:off x="5162550" y="69437250"/>
          <a:ext cx="657225" cy="590550"/>
          <a:chOff x="4676775" y="2971800"/>
          <a:chExt cx="314325" cy="590550"/>
        </a:xfrm>
      </xdr:grpSpPr>
      <xdr:cxnSp macro="">
        <xdr:nvCxnSpPr>
          <xdr:cNvPr id="418" name="Curved Connector 417">
            <a:extLst>
              <a:ext uri="{FF2B5EF4-FFF2-40B4-BE49-F238E27FC236}">
                <a16:creationId xmlns:a16="http://schemas.microsoft.com/office/drawing/2014/main" id="{B4698AC4-829C-4121-814A-9547CFEAD20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19" name="Curved Connector 418">
            <a:extLst>
              <a:ext uri="{FF2B5EF4-FFF2-40B4-BE49-F238E27FC236}">
                <a16:creationId xmlns:a16="http://schemas.microsoft.com/office/drawing/2014/main" id="{F20F8559-C557-4BA8-A912-C0F7E0781374}"/>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20" name="Curved Connector 419">
            <a:extLst>
              <a:ext uri="{FF2B5EF4-FFF2-40B4-BE49-F238E27FC236}">
                <a16:creationId xmlns:a16="http://schemas.microsoft.com/office/drawing/2014/main" id="{BD2492CC-F102-46C0-B760-4A562C42E7B1}"/>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21" name="Curved Connector 420">
            <a:extLst>
              <a:ext uri="{FF2B5EF4-FFF2-40B4-BE49-F238E27FC236}">
                <a16:creationId xmlns:a16="http://schemas.microsoft.com/office/drawing/2014/main" id="{2408E0F2-D922-42CE-A365-4BBB9EC47D1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349</xdr:row>
      <xdr:rowOff>95250</xdr:rowOff>
    </xdr:from>
    <xdr:to>
      <xdr:col>15</xdr:col>
      <xdr:colOff>9525</xdr:colOff>
      <xdr:row>352</xdr:row>
      <xdr:rowOff>85725</xdr:rowOff>
    </xdr:to>
    <xdr:grpSp>
      <xdr:nvGrpSpPr>
        <xdr:cNvPr id="422" name="Group 428">
          <a:extLst>
            <a:ext uri="{FF2B5EF4-FFF2-40B4-BE49-F238E27FC236}">
              <a16:creationId xmlns:a16="http://schemas.microsoft.com/office/drawing/2014/main" id="{D2428414-A000-480A-B979-D04E9E753A48}"/>
            </a:ext>
          </a:extLst>
        </xdr:cNvPr>
        <xdr:cNvGrpSpPr>
          <a:grpSpLocks/>
        </xdr:cNvGrpSpPr>
      </xdr:nvGrpSpPr>
      <xdr:grpSpPr bwMode="auto">
        <a:xfrm>
          <a:off x="5162550" y="70237350"/>
          <a:ext cx="657225" cy="590550"/>
          <a:chOff x="4676775" y="2971800"/>
          <a:chExt cx="314325" cy="590550"/>
        </a:xfrm>
      </xdr:grpSpPr>
      <xdr:cxnSp macro="">
        <xdr:nvCxnSpPr>
          <xdr:cNvPr id="423" name="Curved Connector 422">
            <a:extLst>
              <a:ext uri="{FF2B5EF4-FFF2-40B4-BE49-F238E27FC236}">
                <a16:creationId xmlns:a16="http://schemas.microsoft.com/office/drawing/2014/main" id="{FA60DB27-ABC6-4555-8EDD-CC3E4D54B7C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24" name="Curved Connector 423">
            <a:extLst>
              <a:ext uri="{FF2B5EF4-FFF2-40B4-BE49-F238E27FC236}">
                <a16:creationId xmlns:a16="http://schemas.microsoft.com/office/drawing/2014/main" id="{1C53558D-4F4B-4E98-AE2F-C29E384CEB1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25" name="Curved Connector 424">
            <a:extLst>
              <a:ext uri="{FF2B5EF4-FFF2-40B4-BE49-F238E27FC236}">
                <a16:creationId xmlns:a16="http://schemas.microsoft.com/office/drawing/2014/main" id="{F8A10280-523F-483A-AB03-3F2830209634}"/>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26" name="Curved Connector 425">
            <a:extLst>
              <a:ext uri="{FF2B5EF4-FFF2-40B4-BE49-F238E27FC236}">
                <a16:creationId xmlns:a16="http://schemas.microsoft.com/office/drawing/2014/main" id="{AE68DA18-C78B-4E84-AB88-F21A77513B79}"/>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353</xdr:row>
      <xdr:rowOff>95250</xdr:rowOff>
    </xdr:from>
    <xdr:to>
      <xdr:col>15</xdr:col>
      <xdr:colOff>9525</xdr:colOff>
      <xdr:row>356</xdr:row>
      <xdr:rowOff>85725</xdr:rowOff>
    </xdr:to>
    <xdr:grpSp>
      <xdr:nvGrpSpPr>
        <xdr:cNvPr id="427" name="Group 433">
          <a:extLst>
            <a:ext uri="{FF2B5EF4-FFF2-40B4-BE49-F238E27FC236}">
              <a16:creationId xmlns:a16="http://schemas.microsoft.com/office/drawing/2014/main" id="{7B532162-B254-4B8B-846F-52F39F680F06}"/>
            </a:ext>
          </a:extLst>
        </xdr:cNvPr>
        <xdr:cNvGrpSpPr>
          <a:grpSpLocks/>
        </xdr:cNvGrpSpPr>
      </xdr:nvGrpSpPr>
      <xdr:grpSpPr bwMode="auto">
        <a:xfrm>
          <a:off x="5162550" y="71037450"/>
          <a:ext cx="657225" cy="590550"/>
          <a:chOff x="4676775" y="2971800"/>
          <a:chExt cx="314325" cy="590550"/>
        </a:xfrm>
      </xdr:grpSpPr>
      <xdr:cxnSp macro="">
        <xdr:nvCxnSpPr>
          <xdr:cNvPr id="428" name="Curved Connector 427">
            <a:extLst>
              <a:ext uri="{FF2B5EF4-FFF2-40B4-BE49-F238E27FC236}">
                <a16:creationId xmlns:a16="http://schemas.microsoft.com/office/drawing/2014/main" id="{9A4AB748-45DA-48AD-AE72-B51E0CD9A5E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29" name="Curved Connector 428">
            <a:extLst>
              <a:ext uri="{FF2B5EF4-FFF2-40B4-BE49-F238E27FC236}">
                <a16:creationId xmlns:a16="http://schemas.microsoft.com/office/drawing/2014/main" id="{66F1A3B2-0FF0-4B02-9D00-2FCA472E2C1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30" name="Curved Connector 429">
            <a:extLst>
              <a:ext uri="{FF2B5EF4-FFF2-40B4-BE49-F238E27FC236}">
                <a16:creationId xmlns:a16="http://schemas.microsoft.com/office/drawing/2014/main" id="{7A3123EE-63DB-4202-8B9A-A230B3DC00D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31" name="Curved Connector 430">
            <a:extLst>
              <a:ext uri="{FF2B5EF4-FFF2-40B4-BE49-F238E27FC236}">
                <a16:creationId xmlns:a16="http://schemas.microsoft.com/office/drawing/2014/main" id="{8C9BFD74-10D7-4DC4-BFC4-2829517D554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357</xdr:row>
      <xdr:rowOff>95250</xdr:rowOff>
    </xdr:from>
    <xdr:to>
      <xdr:col>15</xdr:col>
      <xdr:colOff>9525</xdr:colOff>
      <xdr:row>360</xdr:row>
      <xdr:rowOff>85725</xdr:rowOff>
    </xdr:to>
    <xdr:grpSp>
      <xdr:nvGrpSpPr>
        <xdr:cNvPr id="432" name="Group 438">
          <a:extLst>
            <a:ext uri="{FF2B5EF4-FFF2-40B4-BE49-F238E27FC236}">
              <a16:creationId xmlns:a16="http://schemas.microsoft.com/office/drawing/2014/main" id="{462DEB41-FB91-4A5D-ABF1-B23C0C1ED07D}"/>
            </a:ext>
          </a:extLst>
        </xdr:cNvPr>
        <xdr:cNvGrpSpPr>
          <a:grpSpLocks/>
        </xdr:cNvGrpSpPr>
      </xdr:nvGrpSpPr>
      <xdr:grpSpPr bwMode="auto">
        <a:xfrm>
          <a:off x="5162550" y="71837550"/>
          <a:ext cx="657225" cy="590550"/>
          <a:chOff x="4676775" y="2971800"/>
          <a:chExt cx="314325" cy="590550"/>
        </a:xfrm>
      </xdr:grpSpPr>
      <xdr:cxnSp macro="">
        <xdr:nvCxnSpPr>
          <xdr:cNvPr id="433" name="Curved Connector 432">
            <a:extLst>
              <a:ext uri="{FF2B5EF4-FFF2-40B4-BE49-F238E27FC236}">
                <a16:creationId xmlns:a16="http://schemas.microsoft.com/office/drawing/2014/main" id="{9355E1A1-0F97-4604-9AD5-C1758DB52D1D}"/>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34" name="Curved Connector 433">
            <a:extLst>
              <a:ext uri="{FF2B5EF4-FFF2-40B4-BE49-F238E27FC236}">
                <a16:creationId xmlns:a16="http://schemas.microsoft.com/office/drawing/2014/main" id="{43CD1DC9-B9E5-4DB6-889E-E946F68289D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35" name="Curved Connector 434">
            <a:extLst>
              <a:ext uri="{FF2B5EF4-FFF2-40B4-BE49-F238E27FC236}">
                <a16:creationId xmlns:a16="http://schemas.microsoft.com/office/drawing/2014/main" id="{20C4ED1D-20C2-407F-B649-03B63FB0C68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36" name="Curved Connector 435">
            <a:extLst>
              <a:ext uri="{FF2B5EF4-FFF2-40B4-BE49-F238E27FC236}">
                <a16:creationId xmlns:a16="http://schemas.microsoft.com/office/drawing/2014/main" id="{34D3DE57-74D3-4EE0-9EAE-F08E6475245E}"/>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361</xdr:row>
      <xdr:rowOff>95250</xdr:rowOff>
    </xdr:from>
    <xdr:to>
      <xdr:col>15</xdr:col>
      <xdr:colOff>9525</xdr:colOff>
      <xdr:row>364</xdr:row>
      <xdr:rowOff>85725</xdr:rowOff>
    </xdr:to>
    <xdr:grpSp>
      <xdr:nvGrpSpPr>
        <xdr:cNvPr id="437" name="Group 443">
          <a:extLst>
            <a:ext uri="{FF2B5EF4-FFF2-40B4-BE49-F238E27FC236}">
              <a16:creationId xmlns:a16="http://schemas.microsoft.com/office/drawing/2014/main" id="{37D9B42C-9719-4FFE-9093-3D65C170B782}"/>
            </a:ext>
          </a:extLst>
        </xdr:cNvPr>
        <xdr:cNvGrpSpPr>
          <a:grpSpLocks/>
        </xdr:cNvGrpSpPr>
      </xdr:nvGrpSpPr>
      <xdr:grpSpPr bwMode="auto">
        <a:xfrm>
          <a:off x="5162550" y="72637650"/>
          <a:ext cx="657225" cy="590550"/>
          <a:chOff x="4676775" y="2971800"/>
          <a:chExt cx="314325" cy="590550"/>
        </a:xfrm>
      </xdr:grpSpPr>
      <xdr:cxnSp macro="">
        <xdr:nvCxnSpPr>
          <xdr:cNvPr id="438" name="Curved Connector 437">
            <a:extLst>
              <a:ext uri="{FF2B5EF4-FFF2-40B4-BE49-F238E27FC236}">
                <a16:creationId xmlns:a16="http://schemas.microsoft.com/office/drawing/2014/main" id="{F004AEA9-EA55-4083-84E4-E8BBBE7A98DD}"/>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39" name="Curved Connector 438">
            <a:extLst>
              <a:ext uri="{FF2B5EF4-FFF2-40B4-BE49-F238E27FC236}">
                <a16:creationId xmlns:a16="http://schemas.microsoft.com/office/drawing/2014/main" id="{0E897C79-E606-4054-A818-C9C3D7EE614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40" name="Curved Connector 439">
            <a:extLst>
              <a:ext uri="{FF2B5EF4-FFF2-40B4-BE49-F238E27FC236}">
                <a16:creationId xmlns:a16="http://schemas.microsoft.com/office/drawing/2014/main" id="{9FF1899B-F06A-4766-AD39-4BA3D78D5F0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41" name="Curved Connector 440">
            <a:extLst>
              <a:ext uri="{FF2B5EF4-FFF2-40B4-BE49-F238E27FC236}">
                <a16:creationId xmlns:a16="http://schemas.microsoft.com/office/drawing/2014/main" id="{1526F7E1-0567-41F9-985C-85D25CF4290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365</xdr:row>
      <xdr:rowOff>95250</xdr:rowOff>
    </xdr:from>
    <xdr:to>
      <xdr:col>15</xdr:col>
      <xdr:colOff>9525</xdr:colOff>
      <xdr:row>368</xdr:row>
      <xdr:rowOff>85725</xdr:rowOff>
    </xdr:to>
    <xdr:grpSp>
      <xdr:nvGrpSpPr>
        <xdr:cNvPr id="442" name="Group 448">
          <a:extLst>
            <a:ext uri="{FF2B5EF4-FFF2-40B4-BE49-F238E27FC236}">
              <a16:creationId xmlns:a16="http://schemas.microsoft.com/office/drawing/2014/main" id="{1A077B64-930D-4141-AE01-CE0ADE2242BC}"/>
            </a:ext>
          </a:extLst>
        </xdr:cNvPr>
        <xdr:cNvGrpSpPr>
          <a:grpSpLocks/>
        </xdr:cNvGrpSpPr>
      </xdr:nvGrpSpPr>
      <xdr:grpSpPr bwMode="auto">
        <a:xfrm>
          <a:off x="5162550" y="73437750"/>
          <a:ext cx="657225" cy="590550"/>
          <a:chOff x="4676775" y="2971800"/>
          <a:chExt cx="314325" cy="590550"/>
        </a:xfrm>
      </xdr:grpSpPr>
      <xdr:cxnSp macro="">
        <xdr:nvCxnSpPr>
          <xdr:cNvPr id="443" name="Curved Connector 442">
            <a:extLst>
              <a:ext uri="{FF2B5EF4-FFF2-40B4-BE49-F238E27FC236}">
                <a16:creationId xmlns:a16="http://schemas.microsoft.com/office/drawing/2014/main" id="{ED2BD75A-2603-407D-AF6C-7CA7F415B76E}"/>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44" name="Curved Connector 443">
            <a:extLst>
              <a:ext uri="{FF2B5EF4-FFF2-40B4-BE49-F238E27FC236}">
                <a16:creationId xmlns:a16="http://schemas.microsoft.com/office/drawing/2014/main" id="{5C01F2A0-6994-44C1-B16B-D4A178EE5BFF}"/>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45" name="Curved Connector 444">
            <a:extLst>
              <a:ext uri="{FF2B5EF4-FFF2-40B4-BE49-F238E27FC236}">
                <a16:creationId xmlns:a16="http://schemas.microsoft.com/office/drawing/2014/main" id="{0E248E66-620B-4952-A061-137FE600C73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46" name="Curved Connector 445">
            <a:extLst>
              <a:ext uri="{FF2B5EF4-FFF2-40B4-BE49-F238E27FC236}">
                <a16:creationId xmlns:a16="http://schemas.microsoft.com/office/drawing/2014/main" id="{A5837E1C-191C-4864-8756-A36DC12FF0D3}"/>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369</xdr:row>
      <xdr:rowOff>95250</xdr:rowOff>
    </xdr:from>
    <xdr:to>
      <xdr:col>15</xdr:col>
      <xdr:colOff>9525</xdr:colOff>
      <xdr:row>372</xdr:row>
      <xdr:rowOff>85725</xdr:rowOff>
    </xdr:to>
    <xdr:grpSp>
      <xdr:nvGrpSpPr>
        <xdr:cNvPr id="447" name="Group 453">
          <a:extLst>
            <a:ext uri="{FF2B5EF4-FFF2-40B4-BE49-F238E27FC236}">
              <a16:creationId xmlns:a16="http://schemas.microsoft.com/office/drawing/2014/main" id="{A14A6D4C-BF74-4B36-B92C-C60AD60970EA}"/>
            </a:ext>
          </a:extLst>
        </xdr:cNvPr>
        <xdr:cNvGrpSpPr>
          <a:grpSpLocks/>
        </xdr:cNvGrpSpPr>
      </xdr:nvGrpSpPr>
      <xdr:grpSpPr bwMode="auto">
        <a:xfrm>
          <a:off x="5162550" y="74237850"/>
          <a:ext cx="657225" cy="590550"/>
          <a:chOff x="4676775" y="2971800"/>
          <a:chExt cx="314325" cy="590550"/>
        </a:xfrm>
      </xdr:grpSpPr>
      <xdr:cxnSp macro="">
        <xdr:nvCxnSpPr>
          <xdr:cNvPr id="448" name="Curved Connector 447">
            <a:extLst>
              <a:ext uri="{FF2B5EF4-FFF2-40B4-BE49-F238E27FC236}">
                <a16:creationId xmlns:a16="http://schemas.microsoft.com/office/drawing/2014/main" id="{B717837E-1ABD-4D85-ACE3-846398F92EF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49" name="Curved Connector 448">
            <a:extLst>
              <a:ext uri="{FF2B5EF4-FFF2-40B4-BE49-F238E27FC236}">
                <a16:creationId xmlns:a16="http://schemas.microsoft.com/office/drawing/2014/main" id="{F948AB42-8132-4A46-B7D2-F7AD6840991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50" name="Curved Connector 449">
            <a:extLst>
              <a:ext uri="{FF2B5EF4-FFF2-40B4-BE49-F238E27FC236}">
                <a16:creationId xmlns:a16="http://schemas.microsoft.com/office/drawing/2014/main" id="{A61A4133-F2C9-4374-A542-D06F87688CD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51" name="Curved Connector 450">
            <a:extLst>
              <a:ext uri="{FF2B5EF4-FFF2-40B4-BE49-F238E27FC236}">
                <a16:creationId xmlns:a16="http://schemas.microsoft.com/office/drawing/2014/main" id="{F79FCB7C-CE60-489C-96DF-6A9814CF236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373</xdr:row>
      <xdr:rowOff>95250</xdr:rowOff>
    </xdr:from>
    <xdr:to>
      <xdr:col>15</xdr:col>
      <xdr:colOff>9525</xdr:colOff>
      <xdr:row>376</xdr:row>
      <xdr:rowOff>85725</xdr:rowOff>
    </xdr:to>
    <xdr:grpSp>
      <xdr:nvGrpSpPr>
        <xdr:cNvPr id="452" name="Group 458">
          <a:extLst>
            <a:ext uri="{FF2B5EF4-FFF2-40B4-BE49-F238E27FC236}">
              <a16:creationId xmlns:a16="http://schemas.microsoft.com/office/drawing/2014/main" id="{D211FC8C-D79F-4DAE-850E-C4A02A71BA8D}"/>
            </a:ext>
          </a:extLst>
        </xdr:cNvPr>
        <xdr:cNvGrpSpPr>
          <a:grpSpLocks/>
        </xdr:cNvGrpSpPr>
      </xdr:nvGrpSpPr>
      <xdr:grpSpPr bwMode="auto">
        <a:xfrm>
          <a:off x="5162550" y="75037950"/>
          <a:ext cx="657225" cy="590550"/>
          <a:chOff x="4676775" y="2971800"/>
          <a:chExt cx="314325" cy="590550"/>
        </a:xfrm>
      </xdr:grpSpPr>
      <xdr:cxnSp macro="">
        <xdr:nvCxnSpPr>
          <xdr:cNvPr id="453" name="Curved Connector 452">
            <a:extLst>
              <a:ext uri="{FF2B5EF4-FFF2-40B4-BE49-F238E27FC236}">
                <a16:creationId xmlns:a16="http://schemas.microsoft.com/office/drawing/2014/main" id="{3B7C2678-D9E1-4BBB-B825-49BCAB0F612E}"/>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54" name="Curved Connector 453">
            <a:extLst>
              <a:ext uri="{FF2B5EF4-FFF2-40B4-BE49-F238E27FC236}">
                <a16:creationId xmlns:a16="http://schemas.microsoft.com/office/drawing/2014/main" id="{465C0C86-6727-44F9-AD91-FFF29A8070EE}"/>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55" name="Curved Connector 454">
            <a:extLst>
              <a:ext uri="{FF2B5EF4-FFF2-40B4-BE49-F238E27FC236}">
                <a16:creationId xmlns:a16="http://schemas.microsoft.com/office/drawing/2014/main" id="{084EEBE2-E3B9-465D-83A1-DDF4600DE7D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56" name="Curved Connector 455">
            <a:extLst>
              <a:ext uri="{FF2B5EF4-FFF2-40B4-BE49-F238E27FC236}">
                <a16:creationId xmlns:a16="http://schemas.microsoft.com/office/drawing/2014/main" id="{1FE619DD-155D-42B9-AB7B-DE20D9DF826F}"/>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377</xdr:row>
      <xdr:rowOff>104775</xdr:rowOff>
    </xdr:from>
    <xdr:to>
      <xdr:col>15</xdr:col>
      <xdr:colOff>9525</xdr:colOff>
      <xdr:row>380</xdr:row>
      <xdr:rowOff>95250</xdr:rowOff>
    </xdr:to>
    <xdr:grpSp>
      <xdr:nvGrpSpPr>
        <xdr:cNvPr id="457" name="Group 463">
          <a:extLst>
            <a:ext uri="{FF2B5EF4-FFF2-40B4-BE49-F238E27FC236}">
              <a16:creationId xmlns:a16="http://schemas.microsoft.com/office/drawing/2014/main" id="{57A93204-1339-4BDD-8DAF-BD7AB2C72223}"/>
            </a:ext>
          </a:extLst>
        </xdr:cNvPr>
        <xdr:cNvGrpSpPr>
          <a:grpSpLocks/>
        </xdr:cNvGrpSpPr>
      </xdr:nvGrpSpPr>
      <xdr:grpSpPr bwMode="auto">
        <a:xfrm>
          <a:off x="5162550" y="75847575"/>
          <a:ext cx="657225" cy="590550"/>
          <a:chOff x="4676775" y="2971800"/>
          <a:chExt cx="314325" cy="590550"/>
        </a:xfrm>
      </xdr:grpSpPr>
      <xdr:cxnSp macro="">
        <xdr:nvCxnSpPr>
          <xdr:cNvPr id="458" name="Curved Connector 457">
            <a:extLst>
              <a:ext uri="{FF2B5EF4-FFF2-40B4-BE49-F238E27FC236}">
                <a16:creationId xmlns:a16="http://schemas.microsoft.com/office/drawing/2014/main" id="{60F34FBC-B432-44DF-8C52-F3559D7D011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59" name="Curved Connector 458">
            <a:extLst>
              <a:ext uri="{FF2B5EF4-FFF2-40B4-BE49-F238E27FC236}">
                <a16:creationId xmlns:a16="http://schemas.microsoft.com/office/drawing/2014/main" id="{BBB8A1DA-F737-41E9-88F7-A0EAE6CBD6F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60" name="Curved Connector 459">
            <a:extLst>
              <a:ext uri="{FF2B5EF4-FFF2-40B4-BE49-F238E27FC236}">
                <a16:creationId xmlns:a16="http://schemas.microsoft.com/office/drawing/2014/main" id="{C8DB325B-49CC-47D1-AC64-666F876AB542}"/>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61" name="Curved Connector 460">
            <a:extLst>
              <a:ext uri="{FF2B5EF4-FFF2-40B4-BE49-F238E27FC236}">
                <a16:creationId xmlns:a16="http://schemas.microsoft.com/office/drawing/2014/main" id="{4314B6E2-8DE0-4502-AAE9-D53283C751F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381</xdr:row>
      <xdr:rowOff>95250</xdr:rowOff>
    </xdr:from>
    <xdr:to>
      <xdr:col>15</xdr:col>
      <xdr:colOff>9525</xdr:colOff>
      <xdr:row>381</xdr:row>
      <xdr:rowOff>103392</xdr:rowOff>
    </xdr:to>
    <xdr:cxnSp macro="">
      <xdr:nvCxnSpPr>
        <xdr:cNvPr id="462" name="Curved Connector 461">
          <a:extLst>
            <a:ext uri="{FF2B5EF4-FFF2-40B4-BE49-F238E27FC236}">
              <a16:creationId xmlns:a16="http://schemas.microsoft.com/office/drawing/2014/main" id="{E37AF301-F48E-4660-947F-26AB21629E8E}"/>
            </a:ext>
          </a:extLst>
        </xdr:cNvPr>
        <xdr:cNvCxnSpPr/>
      </xdr:nvCxnSpPr>
      <xdr:spPr>
        <a:xfrm>
          <a:off x="5162550" y="76638150"/>
          <a:ext cx="657225" cy="8142"/>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0</xdr:colOff>
      <xdr:row>382</xdr:row>
      <xdr:rowOff>96172</xdr:rowOff>
    </xdr:from>
    <xdr:to>
      <xdr:col>15</xdr:col>
      <xdr:colOff>9525</xdr:colOff>
      <xdr:row>382</xdr:row>
      <xdr:rowOff>104314</xdr:rowOff>
    </xdr:to>
    <xdr:cxnSp macro="">
      <xdr:nvCxnSpPr>
        <xdr:cNvPr id="463" name="Curved Connector 462">
          <a:extLst>
            <a:ext uri="{FF2B5EF4-FFF2-40B4-BE49-F238E27FC236}">
              <a16:creationId xmlns:a16="http://schemas.microsoft.com/office/drawing/2014/main" id="{5F708E20-5640-44F9-8B39-EC55111E7590}"/>
            </a:ext>
          </a:extLst>
        </xdr:cNvPr>
        <xdr:cNvCxnSpPr/>
      </xdr:nvCxnSpPr>
      <xdr:spPr>
        <a:xfrm>
          <a:off x="5162550" y="76839097"/>
          <a:ext cx="657225" cy="8142"/>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0</xdr:colOff>
      <xdr:row>383</xdr:row>
      <xdr:rowOff>95711</xdr:rowOff>
    </xdr:from>
    <xdr:to>
      <xdr:col>15</xdr:col>
      <xdr:colOff>9525</xdr:colOff>
      <xdr:row>383</xdr:row>
      <xdr:rowOff>103853</xdr:rowOff>
    </xdr:to>
    <xdr:cxnSp macro="">
      <xdr:nvCxnSpPr>
        <xdr:cNvPr id="464" name="Curved Connector 463">
          <a:extLst>
            <a:ext uri="{FF2B5EF4-FFF2-40B4-BE49-F238E27FC236}">
              <a16:creationId xmlns:a16="http://schemas.microsoft.com/office/drawing/2014/main" id="{4E8D99BA-7CA1-4196-810A-FBBDC31EA9A6}"/>
            </a:ext>
          </a:extLst>
        </xdr:cNvPr>
        <xdr:cNvCxnSpPr/>
      </xdr:nvCxnSpPr>
      <xdr:spPr>
        <a:xfrm>
          <a:off x="5162550" y="77038661"/>
          <a:ext cx="657225" cy="8142"/>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0</xdr:colOff>
      <xdr:row>384</xdr:row>
      <xdr:rowOff>95250</xdr:rowOff>
    </xdr:from>
    <xdr:to>
      <xdr:col>15</xdr:col>
      <xdr:colOff>9525</xdr:colOff>
      <xdr:row>387</xdr:row>
      <xdr:rowOff>85725</xdr:rowOff>
    </xdr:to>
    <xdr:grpSp>
      <xdr:nvGrpSpPr>
        <xdr:cNvPr id="465" name="Group 471">
          <a:extLst>
            <a:ext uri="{FF2B5EF4-FFF2-40B4-BE49-F238E27FC236}">
              <a16:creationId xmlns:a16="http://schemas.microsoft.com/office/drawing/2014/main" id="{671C6EE3-D067-44E8-A8A2-E2C015414E5C}"/>
            </a:ext>
          </a:extLst>
        </xdr:cNvPr>
        <xdr:cNvGrpSpPr>
          <a:grpSpLocks/>
        </xdr:cNvGrpSpPr>
      </xdr:nvGrpSpPr>
      <xdr:grpSpPr bwMode="auto">
        <a:xfrm>
          <a:off x="5162550" y="77238225"/>
          <a:ext cx="657225" cy="590550"/>
          <a:chOff x="4676775" y="2971800"/>
          <a:chExt cx="314325" cy="590550"/>
        </a:xfrm>
      </xdr:grpSpPr>
      <xdr:cxnSp macro="">
        <xdr:nvCxnSpPr>
          <xdr:cNvPr id="466" name="Curved Connector 465">
            <a:extLst>
              <a:ext uri="{FF2B5EF4-FFF2-40B4-BE49-F238E27FC236}">
                <a16:creationId xmlns:a16="http://schemas.microsoft.com/office/drawing/2014/main" id="{6F884FD9-B335-485A-AA31-395FECC5D811}"/>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67" name="Curved Connector 466">
            <a:extLst>
              <a:ext uri="{FF2B5EF4-FFF2-40B4-BE49-F238E27FC236}">
                <a16:creationId xmlns:a16="http://schemas.microsoft.com/office/drawing/2014/main" id="{0464D3FF-92C4-4985-A6EB-6C960E01B61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68" name="Curved Connector 467">
            <a:extLst>
              <a:ext uri="{FF2B5EF4-FFF2-40B4-BE49-F238E27FC236}">
                <a16:creationId xmlns:a16="http://schemas.microsoft.com/office/drawing/2014/main" id="{42ABA9A0-E3CA-45D2-815E-0A10F3E1FE64}"/>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69" name="Curved Connector 468">
            <a:extLst>
              <a:ext uri="{FF2B5EF4-FFF2-40B4-BE49-F238E27FC236}">
                <a16:creationId xmlns:a16="http://schemas.microsoft.com/office/drawing/2014/main" id="{09DE37B7-EF35-405C-98C1-9210E50FFA6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388</xdr:row>
      <xdr:rowOff>95250</xdr:rowOff>
    </xdr:from>
    <xdr:to>
      <xdr:col>15</xdr:col>
      <xdr:colOff>9525</xdr:colOff>
      <xdr:row>391</xdr:row>
      <xdr:rowOff>85725</xdr:rowOff>
    </xdr:to>
    <xdr:grpSp>
      <xdr:nvGrpSpPr>
        <xdr:cNvPr id="470" name="Group 476">
          <a:extLst>
            <a:ext uri="{FF2B5EF4-FFF2-40B4-BE49-F238E27FC236}">
              <a16:creationId xmlns:a16="http://schemas.microsoft.com/office/drawing/2014/main" id="{CD8DA1FF-C602-4364-9085-D93C68F36F5F}"/>
            </a:ext>
          </a:extLst>
        </xdr:cNvPr>
        <xdr:cNvGrpSpPr>
          <a:grpSpLocks/>
        </xdr:cNvGrpSpPr>
      </xdr:nvGrpSpPr>
      <xdr:grpSpPr bwMode="auto">
        <a:xfrm>
          <a:off x="5162550" y="78038325"/>
          <a:ext cx="657225" cy="590550"/>
          <a:chOff x="4676775" y="2971800"/>
          <a:chExt cx="314325" cy="590550"/>
        </a:xfrm>
      </xdr:grpSpPr>
      <xdr:cxnSp macro="">
        <xdr:nvCxnSpPr>
          <xdr:cNvPr id="471" name="Curved Connector 470">
            <a:extLst>
              <a:ext uri="{FF2B5EF4-FFF2-40B4-BE49-F238E27FC236}">
                <a16:creationId xmlns:a16="http://schemas.microsoft.com/office/drawing/2014/main" id="{CCA3005A-EA2E-47BE-B23D-0255705AD71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72" name="Curved Connector 471">
            <a:extLst>
              <a:ext uri="{FF2B5EF4-FFF2-40B4-BE49-F238E27FC236}">
                <a16:creationId xmlns:a16="http://schemas.microsoft.com/office/drawing/2014/main" id="{BA0DA7AA-1290-46F7-9410-57E7354EEB92}"/>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73" name="Curved Connector 472">
            <a:extLst>
              <a:ext uri="{FF2B5EF4-FFF2-40B4-BE49-F238E27FC236}">
                <a16:creationId xmlns:a16="http://schemas.microsoft.com/office/drawing/2014/main" id="{395DEF5A-88E8-4566-97AE-326E15A8F33F}"/>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74" name="Curved Connector 473">
            <a:extLst>
              <a:ext uri="{FF2B5EF4-FFF2-40B4-BE49-F238E27FC236}">
                <a16:creationId xmlns:a16="http://schemas.microsoft.com/office/drawing/2014/main" id="{492043C9-A6AD-412A-B92A-D6500E2B05C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392</xdr:row>
      <xdr:rowOff>95250</xdr:rowOff>
    </xdr:from>
    <xdr:to>
      <xdr:col>15</xdr:col>
      <xdr:colOff>9525</xdr:colOff>
      <xdr:row>395</xdr:row>
      <xdr:rowOff>85725</xdr:rowOff>
    </xdr:to>
    <xdr:grpSp>
      <xdr:nvGrpSpPr>
        <xdr:cNvPr id="475" name="Group 481">
          <a:extLst>
            <a:ext uri="{FF2B5EF4-FFF2-40B4-BE49-F238E27FC236}">
              <a16:creationId xmlns:a16="http://schemas.microsoft.com/office/drawing/2014/main" id="{DE2B6405-CB55-4852-B17E-E67E6564376C}"/>
            </a:ext>
          </a:extLst>
        </xdr:cNvPr>
        <xdr:cNvGrpSpPr>
          <a:grpSpLocks/>
        </xdr:cNvGrpSpPr>
      </xdr:nvGrpSpPr>
      <xdr:grpSpPr bwMode="auto">
        <a:xfrm>
          <a:off x="5162550" y="78838425"/>
          <a:ext cx="657225" cy="590550"/>
          <a:chOff x="4676775" y="2971800"/>
          <a:chExt cx="314325" cy="590550"/>
        </a:xfrm>
      </xdr:grpSpPr>
      <xdr:cxnSp macro="">
        <xdr:nvCxnSpPr>
          <xdr:cNvPr id="476" name="Curved Connector 475">
            <a:extLst>
              <a:ext uri="{FF2B5EF4-FFF2-40B4-BE49-F238E27FC236}">
                <a16:creationId xmlns:a16="http://schemas.microsoft.com/office/drawing/2014/main" id="{8F6CE784-9F5D-4808-ABD3-A6BC5413C3E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77" name="Curved Connector 476">
            <a:extLst>
              <a:ext uri="{FF2B5EF4-FFF2-40B4-BE49-F238E27FC236}">
                <a16:creationId xmlns:a16="http://schemas.microsoft.com/office/drawing/2014/main" id="{6911ECF5-D4F1-4893-BCD5-F98905050872}"/>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78" name="Curved Connector 477">
            <a:extLst>
              <a:ext uri="{FF2B5EF4-FFF2-40B4-BE49-F238E27FC236}">
                <a16:creationId xmlns:a16="http://schemas.microsoft.com/office/drawing/2014/main" id="{79BAA738-BCB0-4BC2-8C8D-676CB7D7AD16}"/>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79" name="Curved Connector 478">
            <a:extLst>
              <a:ext uri="{FF2B5EF4-FFF2-40B4-BE49-F238E27FC236}">
                <a16:creationId xmlns:a16="http://schemas.microsoft.com/office/drawing/2014/main" id="{AAE8476E-8EAD-48B7-A58A-9A4185372B67}"/>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396</xdr:row>
      <xdr:rowOff>95250</xdr:rowOff>
    </xdr:from>
    <xdr:to>
      <xdr:col>15</xdr:col>
      <xdr:colOff>9525</xdr:colOff>
      <xdr:row>399</xdr:row>
      <xdr:rowOff>85725</xdr:rowOff>
    </xdr:to>
    <xdr:grpSp>
      <xdr:nvGrpSpPr>
        <xdr:cNvPr id="480" name="Group 486">
          <a:extLst>
            <a:ext uri="{FF2B5EF4-FFF2-40B4-BE49-F238E27FC236}">
              <a16:creationId xmlns:a16="http://schemas.microsoft.com/office/drawing/2014/main" id="{D8749490-A39C-4E8C-A0CC-75030080D2B3}"/>
            </a:ext>
          </a:extLst>
        </xdr:cNvPr>
        <xdr:cNvGrpSpPr>
          <a:grpSpLocks/>
        </xdr:cNvGrpSpPr>
      </xdr:nvGrpSpPr>
      <xdr:grpSpPr bwMode="auto">
        <a:xfrm>
          <a:off x="5162550" y="79638525"/>
          <a:ext cx="657225" cy="590550"/>
          <a:chOff x="4676775" y="2971800"/>
          <a:chExt cx="314325" cy="590550"/>
        </a:xfrm>
      </xdr:grpSpPr>
      <xdr:cxnSp macro="">
        <xdr:nvCxnSpPr>
          <xdr:cNvPr id="481" name="Curved Connector 480">
            <a:extLst>
              <a:ext uri="{FF2B5EF4-FFF2-40B4-BE49-F238E27FC236}">
                <a16:creationId xmlns:a16="http://schemas.microsoft.com/office/drawing/2014/main" id="{242DE957-5637-4C14-A4F0-22C69287086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82" name="Curved Connector 481">
            <a:extLst>
              <a:ext uri="{FF2B5EF4-FFF2-40B4-BE49-F238E27FC236}">
                <a16:creationId xmlns:a16="http://schemas.microsoft.com/office/drawing/2014/main" id="{63059606-16FC-48AB-8E2A-103A795C8F4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83" name="Curved Connector 482">
            <a:extLst>
              <a:ext uri="{FF2B5EF4-FFF2-40B4-BE49-F238E27FC236}">
                <a16:creationId xmlns:a16="http://schemas.microsoft.com/office/drawing/2014/main" id="{FF510C83-A2B9-4D80-9CE5-38C176A60672}"/>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84" name="Curved Connector 483">
            <a:extLst>
              <a:ext uri="{FF2B5EF4-FFF2-40B4-BE49-F238E27FC236}">
                <a16:creationId xmlns:a16="http://schemas.microsoft.com/office/drawing/2014/main" id="{2C6E88D2-4362-45F2-969D-BBCD7A05A8B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400</xdr:row>
      <xdr:rowOff>95250</xdr:rowOff>
    </xdr:from>
    <xdr:to>
      <xdr:col>15</xdr:col>
      <xdr:colOff>9525</xdr:colOff>
      <xdr:row>403</xdr:row>
      <xdr:rowOff>85725</xdr:rowOff>
    </xdr:to>
    <xdr:grpSp>
      <xdr:nvGrpSpPr>
        <xdr:cNvPr id="485" name="Group 491">
          <a:extLst>
            <a:ext uri="{FF2B5EF4-FFF2-40B4-BE49-F238E27FC236}">
              <a16:creationId xmlns:a16="http://schemas.microsoft.com/office/drawing/2014/main" id="{19557DDB-3343-40CA-9762-B570111B6057}"/>
            </a:ext>
          </a:extLst>
        </xdr:cNvPr>
        <xdr:cNvGrpSpPr>
          <a:grpSpLocks/>
        </xdr:cNvGrpSpPr>
      </xdr:nvGrpSpPr>
      <xdr:grpSpPr bwMode="auto">
        <a:xfrm>
          <a:off x="5162550" y="80438625"/>
          <a:ext cx="657225" cy="590550"/>
          <a:chOff x="4676775" y="2971800"/>
          <a:chExt cx="314325" cy="590550"/>
        </a:xfrm>
      </xdr:grpSpPr>
      <xdr:cxnSp macro="">
        <xdr:nvCxnSpPr>
          <xdr:cNvPr id="486" name="Curved Connector 485">
            <a:extLst>
              <a:ext uri="{FF2B5EF4-FFF2-40B4-BE49-F238E27FC236}">
                <a16:creationId xmlns:a16="http://schemas.microsoft.com/office/drawing/2014/main" id="{5E6D5E1B-DA61-4C83-AE87-2FE5347BE43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87" name="Curved Connector 486">
            <a:extLst>
              <a:ext uri="{FF2B5EF4-FFF2-40B4-BE49-F238E27FC236}">
                <a16:creationId xmlns:a16="http://schemas.microsoft.com/office/drawing/2014/main" id="{3219D9A7-5666-45BE-99F9-90304C8DA91E}"/>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88" name="Curved Connector 487">
            <a:extLst>
              <a:ext uri="{FF2B5EF4-FFF2-40B4-BE49-F238E27FC236}">
                <a16:creationId xmlns:a16="http://schemas.microsoft.com/office/drawing/2014/main" id="{46601B72-492B-4828-89D2-F78875F865B4}"/>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89" name="Curved Connector 488">
            <a:extLst>
              <a:ext uri="{FF2B5EF4-FFF2-40B4-BE49-F238E27FC236}">
                <a16:creationId xmlns:a16="http://schemas.microsoft.com/office/drawing/2014/main" id="{42A189E3-330D-45CF-94F1-744627296A81}"/>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404</xdr:row>
      <xdr:rowOff>95250</xdr:rowOff>
    </xdr:from>
    <xdr:to>
      <xdr:col>15</xdr:col>
      <xdr:colOff>9525</xdr:colOff>
      <xdr:row>407</xdr:row>
      <xdr:rowOff>85725</xdr:rowOff>
    </xdr:to>
    <xdr:grpSp>
      <xdr:nvGrpSpPr>
        <xdr:cNvPr id="490" name="Group 496">
          <a:extLst>
            <a:ext uri="{FF2B5EF4-FFF2-40B4-BE49-F238E27FC236}">
              <a16:creationId xmlns:a16="http://schemas.microsoft.com/office/drawing/2014/main" id="{413B9E96-E995-4AFD-9ADA-E8BB8AA6413B}"/>
            </a:ext>
          </a:extLst>
        </xdr:cNvPr>
        <xdr:cNvGrpSpPr>
          <a:grpSpLocks/>
        </xdr:cNvGrpSpPr>
      </xdr:nvGrpSpPr>
      <xdr:grpSpPr bwMode="auto">
        <a:xfrm>
          <a:off x="5162550" y="81238725"/>
          <a:ext cx="657225" cy="590550"/>
          <a:chOff x="4676775" y="2971800"/>
          <a:chExt cx="314325" cy="590550"/>
        </a:xfrm>
      </xdr:grpSpPr>
      <xdr:cxnSp macro="">
        <xdr:nvCxnSpPr>
          <xdr:cNvPr id="491" name="Curved Connector 490">
            <a:extLst>
              <a:ext uri="{FF2B5EF4-FFF2-40B4-BE49-F238E27FC236}">
                <a16:creationId xmlns:a16="http://schemas.microsoft.com/office/drawing/2014/main" id="{FF927FE1-F6C7-44F3-8557-87CB0A986E2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92" name="Curved Connector 491">
            <a:extLst>
              <a:ext uri="{FF2B5EF4-FFF2-40B4-BE49-F238E27FC236}">
                <a16:creationId xmlns:a16="http://schemas.microsoft.com/office/drawing/2014/main" id="{DF35C718-23CB-4CEC-8D56-93F1B98B898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93" name="Curved Connector 492">
            <a:extLst>
              <a:ext uri="{FF2B5EF4-FFF2-40B4-BE49-F238E27FC236}">
                <a16:creationId xmlns:a16="http://schemas.microsoft.com/office/drawing/2014/main" id="{9BF98C9D-7CC8-4207-8273-2A1818B6D84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94" name="Curved Connector 493">
            <a:extLst>
              <a:ext uri="{FF2B5EF4-FFF2-40B4-BE49-F238E27FC236}">
                <a16:creationId xmlns:a16="http://schemas.microsoft.com/office/drawing/2014/main" id="{99049B69-162E-4418-B611-51FCDCF9D56F}"/>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408</xdr:row>
      <xdr:rowOff>95250</xdr:rowOff>
    </xdr:from>
    <xdr:to>
      <xdr:col>15</xdr:col>
      <xdr:colOff>9525</xdr:colOff>
      <xdr:row>411</xdr:row>
      <xdr:rowOff>85725</xdr:rowOff>
    </xdr:to>
    <xdr:grpSp>
      <xdr:nvGrpSpPr>
        <xdr:cNvPr id="495" name="Group 501">
          <a:extLst>
            <a:ext uri="{FF2B5EF4-FFF2-40B4-BE49-F238E27FC236}">
              <a16:creationId xmlns:a16="http://schemas.microsoft.com/office/drawing/2014/main" id="{1DFC4B1F-B581-4D70-BDD5-0C23259E722F}"/>
            </a:ext>
          </a:extLst>
        </xdr:cNvPr>
        <xdr:cNvGrpSpPr>
          <a:grpSpLocks/>
        </xdr:cNvGrpSpPr>
      </xdr:nvGrpSpPr>
      <xdr:grpSpPr bwMode="auto">
        <a:xfrm>
          <a:off x="5162550" y="82038825"/>
          <a:ext cx="657225" cy="590550"/>
          <a:chOff x="4676775" y="2971800"/>
          <a:chExt cx="314325" cy="590550"/>
        </a:xfrm>
      </xdr:grpSpPr>
      <xdr:cxnSp macro="">
        <xdr:nvCxnSpPr>
          <xdr:cNvPr id="496" name="Curved Connector 495">
            <a:extLst>
              <a:ext uri="{FF2B5EF4-FFF2-40B4-BE49-F238E27FC236}">
                <a16:creationId xmlns:a16="http://schemas.microsoft.com/office/drawing/2014/main" id="{A7AA316A-B2E8-48FE-9470-7AE75E91496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97" name="Curved Connector 496">
            <a:extLst>
              <a:ext uri="{FF2B5EF4-FFF2-40B4-BE49-F238E27FC236}">
                <a16:creationId xmlns:a16="http://schemas.microsoft.com/office/drawing/2014/main" id="{8A955BFC-2292-4667-A209-E808083A00F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98" name="Curved Connector 497">
            <a:extLst>
              <a:ext uri="{FF2B5EF4-FFF2-40B4-BE49-F238E27FC236}">
                <a16:creationId xmlns:a16="http://schemas.microsoft.com/office/drawing/2014/main" id="{F60FB21D-E924-44BD-BB70-222E1A95388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499" name="Curved Connector 498">
            <a:extLst>
              <a:ext uri="{FF2B5EF4-FFF2-40B4-BE49-F238E27FC236}">
                <a16:creationId xmlns:a16="http://schemas.microsoft.com/office/drawing/2014/main" id="{7ECAAB15-576E-4AA9-BC18-27B027C7E16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412</xdr:row>
      <xdr:rowOff>95250</xdr:rowOff>
    </xdr:from>
    <xdr:to>
      <xdr:col>15</xdr:col>
      <xdr:colOff>9525</xdr:colOff>
      <xdr:row>415</xdr:row>
      <xdr:rowOff>85725</xdr:rowOff>
    </xdr:to>
    <xdr:grpSp>
      <xdr:nvGrpSpPr>
        <xdr:cNvPr id="500" name="Group 506">
          <a:extLst>
            <a:ext uri="{FF2B5EF4-FFF2-40B4-BE49-F238E27FC236}">
              <a16:creationId xmlns:a16="http://schemas.microsoft.com/office/drawing/2014/main" id="{376470C4-6B91-485E-A2A0-8C336362EC35}"/>
            </a:ext>
          </a:extLst>
        </xdr:cNvPr>
        <xdr:cNvGrpSpPr>
          <a:grpSpLocks/>
        </xdr:cNvGrpSpPr>
      </xdr:nvGrpSpPr>
      <xdr:grpSpPr bwMode="auto">
        <a:xfrm>
          <a:off x="5162550" y="82838925"/>
          <a:ext cx="657225" cy="590550"/>
          <a:chOff x="4676775" y="2971800"/>
          <a:chExt cx="314325" cy="590550"/>
        </a:xfrm>
      </xdr:grpSpPr>
      <xdr:cxnSp macro="">
        <xdr:nvCxnSpPr>
          <xdr:cNvPr id="501" name="Curved Connector 500">
            <a:extLst>
              <a:ext uri="{FF2B5EF4-FFF2-40B4-BE49-F238E27FC236}">
                <a16:creationId xmlns:a16="http://schemas.microsoft.com/office/drawing/2014/main" id="{22F3A3D6-677F-4214-B745-C8DA3E4AA63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02" name="Curved Connector 501">
            <a:extLst>
              <a:ext uri="{FF2B5EF4-FFF2-40B4-BE49-F238E27FC236}">
                <a16:creationId xmlns:a16="http://schemas.microsoft.com/office/drawing/2014/main" id="{9F576DC3-E3A2-4162-AB5F-49A8D8612A5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03" name="Curved Connector 502">
            <a:extLst>
              <a:ext uri="{FF2B5EF4-FFF2-40B4-BE49-F238E27FC236}">
                <a16:creationId xmlns:a16="http://schemas.microsoft.com/office/drawing/2014/main" id="{F7861FD1-FC5C-413A-B0D0-C706AF73BE27}"/>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04" name="Curved Connector 503">
            <a:extLst>
              <a:ext uri="{FF2B5EF4-FFF2-40B4-BE49-F238E27FC236}">
                <a16:creationId xmlns:a16="http://schemas.microsoft.com/office/drawing/2014/main" id="{E5BECF47-B348-4CE9-A4AC-9B0D3E801F9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416</xdr:row>
      <xdr:rowOff>95250</xdr:rowOff>
    </xdr:from>
    <xdr:to>
      <xdr:col>15</xdr:col>
      <xdr:colOff>9525</xdr:colOff>
      <xdr:row>419</xdr:row>
      <xdr:rowOff>85725</xdr:rowOff>
    </xdr:to>
    <xdr:grpSp>
      <xdr:nvGrpSpPr>
        <xdr:cNvPr id="505" name="Group 511">
          <a:extLst>
            <a:ext uri="{FF2B5EF4-FFF2-40B4-BE49-F238E27FC236}">
              <a16:creationId xmlns:a16="http://schemas.microsoft.com/office/drawing/2014/main" id="{5738C035-86A5-45A3-BD1E-84ED79831EC0}"/>
            </a:ext>
          </a:extLst>
        </xdr:cNvPr>
        <xdr:cNvGrpSpPr>
          <a:grpSpLocks/>
        </xdr:cNvGrpSpPr>
      </xdr:nvGrpSpPr>
      <xdr:grpSpPr bwMode="auto">
        <a:xfrm>
          <a:off x="5162550" y="83639025"/>
          <a:ext cx="657225" cy="590550"/>
          <a:chOff x="4676775" y="2971800"/>
          <a:chExt cx="314325" cy="590550"/>
        </a:xfrm>
      </xdr:grpSpPr>
      <xdr:cxnSp macro="">
        <xdr:nvCxnSpPr>
          <xdr:cNvPr id="506" name="Curved Connector 505">
            <a:extLst>
              <a:ext uri="{FF2B5EF4-FFF2-40B4-BE49-F238E27FC236}">
                <a16:creationId xmlns:a16="http://schemas.microsoft.com/office/drawing/2014/main" id="{3F354AF1-1228-4550-BD75-BD9346BB98F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07" name="Curved Connector 506">
            <a:extLst>
              <a:ext uri="{FF2B5EF4-FFF2-40B4-BE49-F238E27FC236}">
                <a16:creationId xmlns:a16="http://schemas.microsoft.com/office/drawing/2014/main" id="{EA4C19B6-BD95-4B5B-81DD-9E3A06628CD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08" name="Curved Connector 507">
            <a:extLst>
              <a:ext uri="{FF2B5EF4-FFF2-40B4-BE49-F238E27FC236}">
                <a16:creationId xmlns:a16="http://schemas.microsoft.com/office/drawing/2014/main" id="{C0A073EB-167E-4BF5-97CA-D272770964F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09" name="Curved Connector 508">
            <a:extLst>
              <a:ext uri="{FF2B5EF4-FFF2-40B4-BE49-F238E27FC236}">
                <a16:creationId xmlns:a16="http://schemas.microsoft.com/office/drawing/2014/main" id="{1A0875B6-3A2E-4F71-B3E3-FB6530501B2E}"/>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420</xdr:row>
      <xdr:rowOff>95250</xdr:rowOff>
    </xdr:from>
    <xdr:to>
      <xdr:col>15</xdr:col>
      <xdr:colOff>9525</xdr:colOff>
      <xdr:row>423</xdr:row>
      <xdr:rowOff>85725</xdr:rowOff>
    </xdr:to>
    <xdr:grpSp>
      <xdr:nvGrpSpPr>
        <xdr:cNvPr id="510" name="Group 516">
          <a:extLst>
            <a:ext uri="{FF2B5EF4-FFF2-40B4-BE49-F238E27FC236}">
              <a16:creationId xmlns:a16="http://schemas.microsoft.com/office/drawing/2014/main" id="{D4EDFDAD-1A89-41D0-A58D-18773F6EF086}"/>
            </a:ext>
          </a:extLst>
        </xdr:cNvPr>
        <xdr:cNvGrpSpPr>
          <a:grpSpLocks/>
        </xdr:cNvGrpSpPr>
      </xdr:nvGrpSpPr>
      <xdr:grpSpPr bwMode="auto">
        <a:xfrm>
          <a:off x="5162550" y="84439125"/>
          <a:ext cx="657225" cy="590550"/>
          <a:chOff x="4676775" y="2971800"/>
          <a:chExt cx="314325" cy="590550"/>
        </a:xfrm>
      </xdr:grpSpPr>
      <xdr:cxnSp macro="">
        <xdr:nvCxnSpPr>
          <xdr:cNvPr id="511" name="Curved Connector 510">
            <a:extLst>
              <a:ext uri="{FF2B5EF4-FFF2-40B4-BE49-F238E27FC236}">
                <a16:creationId xmlns:a16="http://schemas.microsoft.com/office/drawing/2014/main" id="{86BA1306-ED2C-44E5-85CE-DA4240A8D0D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12" name="Curved Connector 511">
            <a:extLst>
              <a:ext uri="{FF2B5EF4-FFF2-40B4-BE49-F238E27FC236}">
                <a16:creationId xmlns:a16="http://schemas.microsoft.com/office/drawing/2014/main" id="{CE62095A-8681-4883-8774-DB52E162BE54}"/>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13" name="Curved Connector 512">
            <a:extLst>
              <a:ext uri="{FF2B5EF4-FFF2-40B4-BE49-F238E27FC236}">
                <a16:creationId xmlns:a16="http://schemas.microsoft.com/office/drawing/2014/main" id="{189EC323-6AE6-4CE1-B9F7-31D092CCBAF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14" name="Curved Connector 513">
            <a:extLst>
              <a:ext uri="{FF2B5EF4-FFF2-40B4-BE49-F238E27FC236}">
                <a16:creationId xmlns:a16="http://schemas.microsoft.com/office/drawing/2014/main" id="{92A3E4D1-51F4-4AEB-ADD9-E2D2D072E4A7}"/>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424</xdr:row>
      <xdr:rowOff>95250</xdr:rowOff>
    </xdr:from>
    <xdr:to>
      <xdr:col>15</xdr:col>
      <xdr:colOff>9525</xdr:colOff>
      <xdr:row>427</xdr:row>
      <xdr:rowOff>85725</xdr:rowOff>
    </xdr:to>
    <xdr:grpSp>
      <xdr:nvGrpSpPr>
        <xdr:cNvPr id="515" name="Group 521">
          <a:extLst>
            <a:ext uri="{FF2B5EF4-FFF2-40B4-BE49-F238E27FC236}">
              <a16:creationId xmlns:a16="http://schemas.microsoft.com/office/drawing/2014/main" id="{19B9D2BA-8566-48C1-B121-931682345EF8}"/>
            </a:ext>
          </a:extLst>
        </xdr:cNvPr>
        <xdr:cNvGrpSpPr>
          <a:grpSpLocks/>
        </xdr:cNvGrpSpPr>
      </xdr:nvGrpSpPr>
      <xdr:grpSpPr bwMode="auto">
        <a:xfrm>
          <a:off x="5162550" y="85239225"/>
          <a:ext cx="657225" cy="590550"/>
          <a:chOff x="4676775" y="2971800"/>
          <a:chExt cx="314325" cy="590550"/>
        </a:xfrm>
      </xdr:grpSpPr>
      <xdr:cxnSp macro="">
        <xdr:nvCxnSpPr>
          <xdr:cNvPr id="516" name="Curved Connector 515">
            <a:extLst>
              <a:ext uri="{FF2B5EF4-FFF2-40B4-BE49-F238E27FC236}">
                <a16:creationId xmlns:a16="http://schemas.microsoft.com/office/drawing/2014/main" id="{B03FB1E3-1B44-4C9B-808B-EFF395695D2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17" name="Curved Connector 516">
            <a:extLst>
              <a:ext uri="{FF2B5EF4-FFF2-40B4-BE49-F238E27FC236}">
                <a16:creationId xmlns:a16="http://schemas.microsoft.com/office/drawing/2014/main" id="{80C717A4-990E-423B-BA83-37386D5A97CE}"/>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18" name="Curved Connector 517">
            <a:extLst>
              <a:ext uri="{FF2B5EF4-FFF2-40B4-BE49-F238E27FC236}">
                <a16:creationId xmlns:a16="http://schemas.microsoft.com/office/drawing/2014/main" id="{A19D392B-8C5C-4FE5-A1FA-3A013A10E566}"/>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19" name="Curved Connector 518">
            <a:extLst>
              <a:ext uri="{FF2B5EF4-FFF2-40B4-BE49-F238E27FC236}">
                <a16:creationId xmlns:a16="http://schemas.microsoft.com/office/drawing/2014/main" id="{FB8714E4-7A3C-4FD7-B24A-B01CEDA06DB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428</xdr:row>
      <xdr:rowOff>95250</xdr:rowOff>
    </xdr:from>
    <xdr:to>
      <xdr:col>15</xdr:col>
      <xdr:colOff>9525</xdr:colOff>
      <xdr:row>431</xdr:row>
      <xdr:rowOff>85725</xdr:rowOff>
    </xdr:to>
    <xdr:grpSp>
      <xdr:nvGrpSpPr>
        <xdr:cNvPr id="520" name="Group 526">
          <a:extLst>
            <a:ext uri="{FF2B5EF4-FFF2-40B4-BE49-F238E27FC236}">
              <a16:creationId xmlns:a16="http://schemas.microsoft.com/office/drawing/2014/main" id="{15118563-9FC3-4636-8B67-93F20093D06F}"/>
            </a:ext>
          </a:extLst>
        </xdr:cNvPr>
        <xdr:cNvGrpSpPr>
          <a:grpSpLocks/>
        </xdr:cNvGrpSpPr>
      </xdr:nvGrpSpPr>
      <xdr:grpSpPr bwMode="auto">
        <a:xfrm>
          <a:off x="5162550" y="86039325"/>
          <a:ext cx="657225" cy="590550"/>
          <a:chOff x="4676775" y="2971800"/>
          <a:chExt cx="314325" cy="590550"/>
        </a:xfrm>
      </xdr:grpSpPr>
      <xdr:cxnSp macro="">
        <xdr:nvCxnSpPr>
          <xdr:cNvPr id="521" name="Curved Connector 520">
            <a:extLst>
              <a:ext uri="{FF2B5EF4-FFF2-40B4-BE49-F238E27FC236}">
                <a16:creationId xmlns:a16="http://schemas.microsoft.com/office/drawing/2014/main" id="{D15685EF-BC35-4CE1-8051-060FD10FE35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22" name="Curved Connector 521">
            <a:extLst>
              <a:ext uri="{FF2B5EF4-FFF2-40B4-BE49-F238E27FC236}">
                <a16:creationId xmlns:a16="http://schemas.microsoft.com/office/drawing/2014/main" id="{2B5B647F-53D9-4DDC-942F-3619D7046663}"/>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23" name="Curved Connector 522">
            <a:extLst>
              <a:ext uri="{FF2B5EF4-FFF2-40B4-BE49-F238E27FC236}">
                <a16:creationId xmlns:a16="http://schemas.microsoft.com/office/drawing/2014/main" id="{393BAA6A-79A1-4810-9036-B3DD8EDA59D7}"/>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24" name="Curved Connector 523">
            <a:extLst>
              <a:ext uri="{FF2B5EF4-FFF2-40B4-BE49-F238E27FC236}">
                <a16:creationId xmlns:a16="http://schemas.microsoft.com/office/drawing/2014/main" id="{9CAC9A6E-7F62-4228-8923-CAF9A0270BD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432</xdr:row>
      <xdr:rowOff>95250</xdr:rowOff>
    </xdr:from>
    <xdr:to>
      <xdr:col>15</xdr:col>
      <xdr:colOff>9525</xdr:colOff>
      <xdr:row>435</xdr:row>
      <xdr:rowOff>85725</xdr:rowOff>
    </xdr:to>
    <xdr:grpSp>
      <xdr:nvGrpSpPr>
        <xdr:cNvPr id="525" name="Group 531">
          <a:extLst>
            <a:ext uri="{FF2B5EF4-FFF2-40B4-BE49-F238E27FC236}">
              <a16:creationId xmlns:a16="http://schemas.microsoft.com/office/drawing/2014/main" id="{626BAA52-5DA8-4998-B35E-3C3C730DA205}"/>
            </a:ext>
          </a:extLst>
        </xdr:cNvPr>
        <xdr:cNvGrpSpPr>
          <a:grpSpLocks/>
        </xdr:cNvGrpSpPr>
      </xdr:nvGrpSpPr>
      <xdr:grpSpPr bwMode="auto">
        <a:xfrm>
          <a:off x="5162550" y="86839425"/>
          <a:ext cx="657225" cy="590550"/>
          <a:chOff x="4676775" y="2971800"/>
          <a:chExt cx="314325" cy="590550"/>
        </a:xfrm>
      </xdr:grpSpPr>
      <xdr:cxnSp macro="">
        <xdr:nvCxnSpPr>
          <xdr:cNvPr id="526" name="Curved Connector 525">
            <a:extLst>
              <a:ext uri="{FF2B5EF4-FFF2-40B4-BE49-F238E27FC236}">
                <a16:creationId xmlns:a16="http://schemas.microsoft.com/office/drawing/2014/main" id="{BAFA858C-2AAC-475E-9913-C582CE72C49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27" name="Curved Connector 526">
            <a:extLst>
              <a:ext uri="{FF2B5EF4-FFF2-40B4-BE49-F238E27FC236}">
                <a16:creationId xmlns:a16="http://schemas.microsoft.com/office/drawing/2014/main" id="{5258A93D-1A06-49E6-B992-E979794F3CBC}"/>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28" name="Curved Connector 527">
            <a:extLst>
              <a:ext uri="{FF2B5EF4-FFF2-40B4-BE49-F238E27FC236}">
                <a16:creationId xmlns:a16="http://schemas.microsoft.com/office/drawing/2014/main" id="{D68C1C9E-99CC-42E1-BEE4-230713C04F6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29" name="Curved Connector 528">
            <a:extLst>
              <a:ext uri="{FF2B5EF4-FFF2-40B4-BE49-F238E27FC236}">
                <a16:creationId xmlns:a16="http://schemas.microsoft.com/office/drawing/2014/main" id="{5844BFD2-941E-45DC-911C-DCF804118B3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436</xdr:row>
      <xdr:rowOff>95250</xdr:rowOff>
    </xdr:from>
    <xdr:to>
      <xdr:col>15</xdr:col>
      <xdr:colOff>9525</xdr:colOff>
      <xdr:row>439</xdr:row>
      <xdr:rowOff>85725</xdr:rowOff>
    </xdr:to>
    <xdr:grpSp>
      <xdr:nvGrpSpPr>
        <xdr:cNvPr id="530" name="Group 536">
          <a:extLst>
            <a:ext uri="{FF2B5EF4-FFF2-40B4-BE49-F238E27FC236}">
              <a16:creationId xmlns:a16="http://schemas.microsoft.com/office/drawing/2014/main" id="{4DEB311A-00CB-4258-B332-908C9F6C2A35}"/>
            </a:ext>
          </a:extLst>
        </xdr:cNvPr>
        <xdr:cNvGrpSpPr>
          <a:grpSpLocks/>
        </xdr:cNvGrpSpPr>
      </xdr:nvGrpSpPr>
      <xdr:grpSpPr bwMode="auto">
        <a:xfrm>
          <a:off x="5162550" y="87639525"/>
          <a:ext cx="657225" cy="590550"/>
          <a:chOff x="4676775" y="2971800"/>
          <a:chExt cx="314325" cy="590550"/>
        </a:xfrm>
      </xdr:grpSpPr>
      <xdr:cxnSp macro="">
        <xdr:nvCxnSpPr>
          <xdr:cNvPr id="531" name="Curved Connector 530">
            <a:extLst>
              <a:ext uri="{FF2B5EF4-FFF2-40B4-BE49-F238E27FC236}">
                <a16:creationId xmlns:a16="http://schemas.microsoft.com/office/drawing/2014/main" id="{3F7F48A7-18DB-4293-AC2A-D84E85EADCD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32" name="Curved Connector 531">
            <a:extLst>
              <a:ext uri="{FF2B5EF4-FFF2-40B4-BE49-F238E27FC236}">
                <a16:creationId xmlns:a16="http://schemas.microsoft.com/office/drawing/2014/main" id="{D02D243A-47F5-4C88-ABF3-27ED36E0082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33" name="Curved Connector 532">
            <a:extLst>
              <a:ext uri="{FF2B5EF4-FFF2-40B4-BE49-F238E27FC236}">
                <a16:creationId xmlns:a16="http://schemas.microsoft.com/office/drawing/2014/main" id="{FFD9168F-0575-4D35-AF5E-F4BE764C00B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34" name="Curved Connector 533">
            <a:extLst>
              <a:ext uri="{FF2B5EF4-FFF2-40B4-BE49-F238E27FC236}">
                <a16:creationId xmlns:a16="http://schemas.microsoft.com/office/drawing/2014/main" id="{DB7C4B69-955A-4FAB-BF9F-CD3A79D5B539}"/>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440</xdr:row>
      <xdr:rowOff>95250</xdr:rowOff>
    </xdr:from>
    <xdr:to>
      <xdr:col>15</xdr:col>
      <xdr:colOff>9525</xdr:colOff>
      <xdr:row>443</xdr:row>
      <xdr:rowOff>85725</xdr:rowOff>
    </xdr:to>
    <xdr:grpSp>
      <xdr:nvGrpSpPr>
        <xdr:cNvPr id="535" name="Group 541">
          <a:extLst>
            <a:ext uri="{FF2B5EF4-FFF2-40B4-BE49-F238E27FC236}">
              <a16:creationId xmlns:a16="http://schemas.microsoft.com/office/drawing/2014/main" id="{1B6F4247-1B6E-4233-BDB5-F747D6097561}"/>
            </a:ext>
          </a:extLst>
        </xdr:cNvPr>
        <xdr:cNvGrpSpPr>
          <a:grpSpLocks/>
        </xdr:cNvGrpSpPr>
      </xdr:nvGrpSpPr>
      <xdr:grpSpPr bwMode="auto">
        <a:xfrm>
          <a:off x="5162550" y="88439625"/>
          <a:ext cx="657225" cy="590550"/>
          <a:chOff x="4676775" y="2971800"/>
          <a:chExt cx="314325" cy="590550"/>
        </a:xfrm>
      </xdr:grpSpPr>
      <xdr:cxnSp macro="">
        <xdr:nvCxnSpPr>
          <xdr:cNvPr id="536" name="Curved Connector 535">
            <a:extLst>
              <a:ext uri="{FF2B5EF4-FFF2-40B4-BE49-F238E27FC236}">
                <a16:creationId xmlns:a16="http://schemas.microsoft.com/office/drawing/2014/main" id="{F0FAA683-4F54-45EB-8CFD-799C1E858AE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37" name="Curved Connector 536">
            <a:extLst>
              <a:ext uri="{FF2B5EF4-FFF2-40B4-BE49-F238E27FC236}">
                <a16:creationId xmlns:a16="http://schemas.microsoft.com/office/drawing/2014/main" id="{28FB6A49-42D2-4FCB-BFF8-67796C87A16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38" name="Curved Connector 537">
            <a:extLst>
              <a:ext uri="{FF2B5EF4-FFF2-40B4-BE49-F238E27FC236}">
                <a16:creationId xmlns:a16="http://schemas.microsoft.com/office/drawing/2014/main" id="{61A71DFA-14A7-473D-BA8F-42AE437B247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39" name="Curved Connector 538">
            <a:extLst>
              <a:ext uri="{FF2B5EF4-FFF2-40B4-BE49-F238E27FC236}">
                <a16:creationId xmlns:a16="http://schemas.microsoft.com/office/drawing/2014/main" id="{D7D974AC-83B5-4428-B551-192F06A2CB67}"/>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444</xdr:row>
      <xdr:rowOff>95250</xdr:rowOff>
    </xdr:from>
    <xdr:to>
      <xdr:col>15</xdr:col>
      <xdr:colOff>9525</xdr:colOff>
      <xdr:row>447</xdr:row>
      <xdr:rowOff>85725</xdr:rowOff>
    </xdr:to>
    <xdr:grpSp>
      <xdr:nvGrpSpPr>
        <xdr:cNvPr id="540" name="Group 546">
          <a:extLst>
            <a:ext uri="{FF2B5EF4-FFF2-40B4-BE49-F238E27FC236}">
              <a16:creationId xmlns:a16="http://schemas.microsoft.com/office/drawing/2014/main" id="{027E913C-90D8-4938-A4E1-66519F7E00C0}"/>
            </a:ext>
          </a:extLst>
        </xdr:cNvPr>
        <xdr:cNvGrpSpPr>
          <a:grpSpLocks/>
        </xdr:cNvGrpSpPr>
      </xdr:nvGrpSpPr>
      <xdr:grpSpPr bwMode="auto">
        <a:xfrm>
          <a:off x="5162550" y="89239725"/>
          <a:ext cx="657225" cy="590550"/>
          <a:chOff x="4676775" y="2971800"/>
          <a:chExt cx="314325" cy="590550"/>
        </a:xfrm>
      </xdr:grpSpPr>
      <xdr:cxnSp macro="">
        <xdr:nvCxnSpPr>
          <xdr:cNvPr id="541" name="Curved Connector 540">
            <a:extLst>
              <a:ext uri="{FF2B5EF4-FFF2-40B4-BE49-F238E27FC236}">
                <a16:creationId xmlns:a16="http://schemas.microsoft.com/office/drawing/2014/main" id="{650CEAE2-27EC-4963-A826-7984D37DFC3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42" name="Curved Connector 541">
            <a:extLst>
              <a:ext uri="{FF2B5EF4-FFF2-40B4-BE49-F238E27FC236}">
                <a16:creationId xmlns:a16="http://schemas.microsoft.com/office/drawing/2014/main" id="{AC22BBA6-12DF-4134-B85E-F63E9AEC628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43" name="Curved Connector 542">
            <a:extLst>
              <a:ext uri="{FF2B5EF4-FFF2-40B4-BE49-F238E27FC236}">
                <a16:creationId xmlns:a16="http://schemas.microsoft.com/office/drawing/2014/main" id="{4A5B2920-F02E-4C0E-9062-79D1D7CFCA8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44" name="Curved Connector 543">
            <a:extLst>
              <a:ext uri="{FF2B5EF4-FFF2-40B4-BE49-F238E27FC236}">
                <a16:creationId xmlns:a16="http://schemas.microsoft.com/office/drawing/2014/main" id="{1FD08DB5-7B6C-4BE7-8A41-CD3C9DFD945F}"/>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448</xdr:row>
      <xdr:rowOff>95250</xdr:rowOff>
    </xdr:from>
    <xdr:to>
      <xdr:col>15</xdr:col>
      <xdr:colOff>9525</xdr:colOff>
      <xdr:row>451</xdr:row>
      <xdr:rowOff>85725</xdr:rowOff>
    </xdr:to>
    <xdr:grpSp>
      <xdr:nvGrpSpPr>
        <xdr:cNvPr id="545" name="Group 551">
          <a:extLst>
            <a:ext uri="{FF2B5EF4-FFF2-40B4-BE49-F238E27FC236}">
              <a16:creationId xmlns:a16="http://schemas.microsoft.com/office/drawing/2014/main" id="{A824361C-39E5-4943-89F2-C6FEF660951E}"/>
            </a:ext>
          </a:extLst>
        </xdr:cNvPr>
        <xdr:cNvGrpSpPr>
          <a:grpSpLocks/>
        </xdr:cNvGrpSpPr>
      </xdr:nvGrpSpPr>
      <xdr:grpSpPr bwMode="auto">
        <a:xfrm>
          <a:off x="5162550" y="90039825"/>
          <a:ext cx="657225" cy="590550"/>
          <a:chOff x="4676775" y="2971800"/>
          <a:chExt cx="314325" cy="590550"/>
        </a:xfrm>
      </xdr:grpSpPr>
      <xdr:cxnSp macro="">
        <xdr:nvCxnSpPr>
          <xdr:cNvPr id="546" name="Curved Connector 545">
            <a:extLst>
              <a:ext uri="{FF2B5EF4-FFF2-40B4-BE49-F238E27FC236}">
                <a16:creationId xmlns:a16="http://schemas.microsoft.com/office/drawing/2014/main" id="{545FEE6B-8014-4530-9A4E-0F0E2BB8C27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47" name="Curved Connector 546">
            <a:extLst>
              <a:ext uri="{FF2B5EF4-FFF2-40B4-BE49-F238E27FC236}">
                <a16:creationId xmlns:a16="http://schemas.microsoft.com/office/drawing/2014/main" id="{8599CA80-451F-4B4B-9BB2-A290852F461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48" name="Curved Connector 547">
            <a:extLst>
              <a:ext uri="{FF2B5EF4-FFF2-40B4-BE49-F238E27FC236}">
                <a16:creationId xmlns:a16="http://schemas.microsoft.com/office/drawing/2014/main" id="{032780EE-66FF-4D33-944D-A5FE2D091F9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49" name="Curved Connector 548">
            <a:extLst>
              <a:ext uri="{FF2B5EF4-FFF2-40B4-BE49-F238E27FC236}">
                <a16:creationId xmlns:a16="http://schemas.microsoft.com/office/drawing/2014/main" id="{80C4FC1E-E02D-47D2-B7F9-075D1EE228EE}"/>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452</xdr:row>
      <xdr:rowOff>95250</xdr:rowOff>
    </xdr:from>
    <xdr:to>
      <xdr:col>15</xdr:col>
      <xdr:colOff>9525</xdr:colOff>
      <xdr:row>455</xdr:row>
      <xdr:rowOff>85725</xdr:rowOff>
    </xdr:to>
    <xdr:grpSp>
      <xdr:nvGrpSpPr>
        <xdr:cNvPr id="550" name="Group 556">
          <a:extLst>
            <a:ext uri="{FF2B5EF4-FFF2-40B4-BE49-F238E27FC236}">
              <a16:creationId xmlns:a16="http://schemas.microsoft.com/office/drawing/2014/main" id="{915888F9-8B98-417B-AEFF-12D775701C7F}"/>
            </a:ext>
          </a:extLst>
        </xdr:cNvPr>
        <xdr:cNvGrpSpPr>
          <a:grpSpLocks/>
        </xdr:cNvGrpSpPr>
      </xdr:nvGrpSpPr>
      <xdr:grpSpPr bwMode="auto">
        <a:xfrm>
          <a:off x="5162550" y="90839925"/>
          <a:ext cx="657225" cy="590550"/>
          <a:chOff x="4676775" y="2971800"/>
          <a:chExt cx="314325" cy="590550"/>
        </a:xfrm>
      </xdr:grpSpPr>
      <xdr:cxnSp macro="">
        <xdr:nvCxnSpPr>
          <xdr:cNvPr id="551" name="Curved Connector 550">
            <a:extLst>
              <a:ext uri="{FF2B5EF4-FFF2-40B4-BE49-F238E27FC236}">
                <a16:creationId xmlns:a16="http://schemas.microsoft.com/office/drawing/2014/main" id="{16AFA07B-4FF0-4CA7-8C63-E9FB822F062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52" name="Curved Connector 551">
            <a:extLst>
              <a:ext uri="{FF2B5EF4-FFF2-40B4-BE49-F238E27FC236}">
                <a16:creationId xmlns:a16="http://schemas.microsoft.com/office/drawing/2014/main" id="{2BD49AEE-C218-4918-9191-A2D468D00185}"/>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53" name="Curved Connector 552">
            <a:extLst>
              <a:ext uri="{FF2B5EF4-FFF2-40B4-BE49-F238E27FC236}">
                <a16:creationId xmlns:a16="http://schemas.microsoft.com/office/drawing/2014/main" id="{BA3D631C-28F1-424E-85FD-D6E5856E40D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54" name="Curved Connector 553">
            <a:extLst>
              <a:ext uri="{FF2B5EF4-FFF2-40B4-BE49-F238E27FC236}">
                <a16:creationId xmlns:a16="http://schemas.microsoft.com/office/drawing/2014/main" id="{E1814303-6665-4E0E-9E13-22E7BD06880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456</xdr:row>
      <xdr:rowOff>95250</xdr:rowOff>
    </xdr:from>
    <xdr:to>
      <xdr:col>15</xdr:col>
      <xdr:colOff>9525</xdr:colOff>
      <xdr:row>459</xdr:row>
      <xdr:rowOff>85725</xdr:rowOff>
    </xdr:to>
    <xdr:grpSp>
      <xdr:nvGrpSpPr>
        <xdr:cNvPr id="555" name="Group 561">
          <a:extLst>
            <a:ext uri="{FF2B5EF4-FFF2-40B4-BE49-F238E27FC236}">
              <a16:creationId xmlns:a16="http://schemas.microsoft.com/office/drawing/2014/main" id="{61D4B3B3-5BDB-407B-9C17-548F5E8D43D7}"/>
            </a:ext>
          </a:extLst>
        </xdr:cNvPr>
        <xdr:cNvGrpSpPr>
          <a:grpSpLocks/>
        </xdr:cNvGrpSpPr>
      </xdr:nvGrpSpPr>
      <xdr:grpSpPr bwMode="auto">
        <a:xfrm>
          <a:off x="5162550" y="91640025"/>
          <a:ext cx="657225" cy="590550"/>
          <a:chOff x="4676775" y="2971800"/>
          <a:chExt cx="314325" cy="590550"/>
        </a:xfrm>
      </xdr:grpSpPr>
      <xdr:cxnSp macro="">
        <xdr:nvCxnSpPr>
          <xdr:cNvPr id="556" name="Curved Connector 555">
            <a:extLst>
              <a:ext uri="{FF2B5EF4-FFF2-40B4-BE49-F238E27FC236}">
                <a16:creationId xmlns:a16="http://schemas.microsoft.com/office/drawing/2014/main" id="{C15CADD7-4814-41A7-B665-B227E77623F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57" name="Curved Connector 556">
            <a:extLst>
              <a:ext uri="{FF2B5EF4-FFF2-40B4-BE49-F238E27FC236}">
                <a16:creationId xmlns:a16="http://schemas.microsoft.com/office/drawing/2014/main" id="{2AA78E46-5F96-4147-86DD-0E12148BDA8E}"/>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58" name="Curved Connector 557">
            <a:extLst>
              <a:ext uri="{FF2B5EF4-FFF2-40B4-BE49-F238E27FC236}">
                <a16:creationId xmlns:a16="http://schemas.microsoft.com/office/drawing/2014/main" id="{6B456E2B-CB20-4930-B749-4CC7C892165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59" name="Curved Connector 558">
            <a:extLst>
              <a:ext uri="{FF2B5EF4-FFF2-40B4-BE49-F238E27FC236}">
                <a16:creationId xmlns:a16="http://schemas.microsoft.com/office/drawing/2014/main" id="{2D2A18D6-2FFA-4716-A986-9523A0D95069}"/>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460</xdr:row>
      <xdr:rowOff>95250</xdr:rowOff>
    </xdr:from>
    <xdr:to>
      <xdr:col>15</xdr:col>
      <xdr:colOff>9525</xdr:colOff>
      <xdr:row>463</xdr:row>
      <xdr:rowOff>85725</xdr:rowOff>
    </xdr:to>
    <xdr:grpSp>
      <xdr:nvGrpSpPr>
        <xdr:cNvPr id="560" name="Group 566">
          <a:extLst>
            <a:ext uri="{FF2B5EF4-FFF2-40B4-BE49-F238E27FC236}">
              <a16:creationId xmlns:a16="http://schemas.microsoft.com/office/drawing/2014/main" id="{357C6DAB-D65C-4E3E-904E-838CA728BA36}"/>
            </a:ext>
          </a:extLst>
        </xdr:cNvPr>
        <xdr:cNvGrpSpPr>
          <a:grpSpLocks/>
        </xdr:cNvGrpSpPr>
      </xdr:nvGrpSpPr>
      <xdr:grpSpPr bwMode="auto">
        <a:xfrm>
          <a:off x="5162550" y="92440125"/>
          <a:ext cx="657225" cy="590550"/>
          <a:chOff x="4676775" y="2971800"/>
          <a:chExt cx="314325" cy="590550"/>
        </a:xfrm>
      </xdr:grpSpPr>
      <xdr:cxnSp macro="">
        <xdr:nvCxnSpPr>
          <xdr:cNvPr id="561" name="Curved Connector 560">
            <a:extLst>
              <a:ext uri="{FF2B5EF4-FFF2-40B4-BE49-F238E27FC236}">
                <a16:creationId xmlns:a16="http://schemas.microsoft.com/office/drawing/2014/main" id="{7672D7DB-16ED-4055-B5FF-B21EB9A02D8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62" name="Curved Connector 561">
            <a:extLst>
              <a:ext uri="{FF2B5EF4-FFF2-40B4-BE49-F238E27FC236}">
                <a16:creationId xmlns:a16="http://schemas.microsoft.com/office/drawing/2014/main" id="{7CC047CD-CE45-496D-8EBF-1BB5832366F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63" name="Curved Connector 562">
            <a:extLst>
              <a:ext uri="{FF2B5EF4-FFF2-40B4-BE49-F238E27FC236}">
                <a16:creationId xmlns:a16="http://schemas.microsoft.com/office/drawing/2014/main" id="{F397CC06-4634-4A83-87A6-1A88410838C2}"/>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64" name="Curved Connector 563">
            <a:extLst>
              <a:ext uri="{FF2B5EF4-FFF2-40B4-BE49-F238E27FC236}">
                <a16:creationId xmlns:a16="http://schemas.microsoft.com/office/drawing/2014/main" id="{DEFD4324-B081-46BD-BD62-B50F8C0FE92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464</xdr:row>
      <xdr:rowOff>95250</xdr:rowOff>
    </xdr:from>
    <xdr:to>
      <xdr:col>15</xdr:col>
      <xdr:colOff>9525</xdr:colOff>
      <xdr:row>467</xdr:row>
      <xdr:rowOff>85725</xdr:rowOff>
    </xdr:to>
    <xdr:grpSp>
      <xdr:nvGrpSpPr>
        <xdr:cNvPr id="565" name="Group 571">
          <a:extLst>
            <a:ext uri="{FF2B5EF4-FFF2-40B4-BE49-F238E27FC236}">
              <a16:creationId xmlns:a16="http://schemas.microsoft.com/office/drawing/2014/main" id="{59BF78CA-B688-4F42-8D18-AB60D2D04733}"/>
            </a:ext>
          </a:extLst>
        </xdr:cNvPr>
        <xdr:cNvGrpSpPr>
          <a:grpSpLocks/>
        </xdr:cNvGrpSpPr>
      </xdr:nvGrpSpPr>
      <xdr:grpSpPr bwMode="auto">
        <a:xfrm>
          <a:off x="5162550" y="93240225"/>
          <a:ext cx="657225" cy="590550"/>
          <a:chOff x="4676775" y="2971800"/>
          <a:chExt cx="314325" cy="590550"/>
        </a:xfrm>
      </xdr:grpSpPr>
      <xdr:cxnSp macro="">
        <xdr:nvCxnSpPr>
          <xdr:cNvPr id="566" name="Curved Connector 565">
            <a:extLst>
              <a:ext uri="{FF2B5EF4-FFF2-40B4-BE49-F238E27FC236}">
                <a16:creationId xmlns:a16="http://schemas.microsoft.com/office/drawing/2014/main" id="{E95BF2B4-B8FF-4977-ABA7-55575A20743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67" name="Curved Connector 566">
            <a:extLst>
              <a:ext uri="{FF2B5EF4-FFF2-40B4-BE49-F238E27FC236}">
                <a16:creationId xmlns:a16="http://schemas.microsoft.com/office/drawing/2014/main" id="{4E254B57-08E4-4EB6-8F4E-DADDB03DDD0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68" name="Curved Connector 567">
            <a:extLst>
              <a:ext uri="{FF2B5EF4-FFF2-40B4-BE49-F238E27FC236}">
                <a16:creationId xmlns:a16="http://schemas.microsoft.com/office/drawing/2014/main" id="{7A7FEE95-293C-4D11-8E9D-3AB4D11858F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69" name="Curved Connector 568">
            <a:extLst>
              <a:ext uri="{FF2B5EF4-FFF2-40B4-BE49-F238E27FC236}">
                <a16:creationId xmlns:a16="http://schemas.microsoft.com/office/drawing/2014/main" id="{700E6D53-D8D1-4C7D-80ED-F0E4FCAAD78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468</xdr:row>
      <xdr:rowOff>95250</xdr:rowOff>
    </xdr:from>
    <xdr:to>
      <xdr:col>15</xdr:col>
      <xdr:colOff>9525</xdr:colOff>
      <xdr:row>471</xdr:row>
      <xdr:rowOff>85725</xdr:rowOff>
    </xdr:to>
    <xdr:grpSp>
      <xdr:nvGrpSpPr>
        <xdr:cNvPr id="570" name="Group 576">
          <a:extLst>
            <a:ext uri="{FF2B5EF4-FFF2-40B4-BE49-F238E27FC236}">
              <a16:creationId xmlns:a16="http://schemas.microsoft.com/office/drawing/2014/main" id="{EBA7F213-3CEA-4E4E-A822-CF134E6F8EDA}"/>
            </a:ext>
          </a:extLst>
        </xdr:cNvPr>
        <xdr:cNvGrpSpPr>
          <a:grpSpLocks/>
        </xdr:cNvGrpSpPr>
      </xdr:nvGrpSpPr>
      <xdr:grpSpPr bwMode="auto">
        <a:xfrm>
          <a:off x="5162550" y="94040325"/>
          <a:ext cx="657225" cy="590550"/>
          <a:chOff x="4676775" y="2971800"/>
          <a:chExt cx="314325" cy="590550"/>
        </a:xfrm>
      </xdr:grpSpPr>
      <xdr:cxnSp macro="">
        <xdr:nvCxnSpPr>
          <xdr:cNvPr id="571" name="Curved Connector 570">
            <a:extLst>
              <a:ext uri="{FF2B5EF4-FFF2-40B4-BE49-F238E27FC236}">
                <a16:creationId xmlns:a16="http://schemas.microsoft.com/office/drawing/2014/main" id="{B2B1686F-111D-424C-B82E-3F9C781B52C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72" name="Curved Connector 571">
            <a:extLst>
              <a:ext uri="{FF2B5EF4-FFF2-40B4-BE49-F238E27FC236}">
                <a16:creationId xmlns:a16="http://schemas.microsoft.com/office/drawing/2014/main" id="{823F6D3E-85D5-4AD9-9FDE-88A42264773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73" name="Curved Connector 572">
            <a:extLst>
              <a:ext uri="{FF2B5EF4-FFF2-40B4-BE49-F238E27FC236}">
                <a16:creationId xmlns:a16="http://schemas.microsoft.com/office/drawing/2014/main" id="{8EF36360-0E39-4B5B-8F81-C2BB5F25A5F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74" name="Curved Connector 573">
            <a:extLst>
              <a:ext uri="{FF2B5EF4-FFF2-40B4-BE49-F238E27FC236}">
                <a16:creationId xmlns:a16="http://schemas.microsoft.com/office/drawing/2014/main" id="{901FC9BF-1725-4913-A3F5-C721AE6740B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472</xdr:row>
      <xdr:rowOff>95250</xdr:rowOff>
    </xdr:from>
    <xdr:to>
      <xdr:col>15</xdr:col>
      <xdr:colOff>9525</xdr:colOff>
      <xdr:row>475</xdr:row>
      <xdr:rowOff>85725</xdr:rowOff>
    </xdr:to>
    <xdr:grpSp>
      <xdr:nvGrpSpPr>
        <xdr:cNvPr id="575" name="Group 581">
          <a:extLst>
            <a:ext uri="{FF2B5EF4-FFF2-40B4-BE49-F238E27FC236}">
              <a16:creationId xmlns:a16="http://schemas.microsoft.com/office/drawing/2014/main" id="{35085CE7-4EE8-409D-9032-0CFE7E235C8F}"/>
            </a:ext>
          </a:extLst>
        </xdr:cNvPr>
        <xdr:cNvGrpSpPr>
          <a:grpSpLocks/>
        </xdr:cNvGrpSpPr>
      </xdr:nvGrpSpPr>
      <xdr:grpSpPr bwMode="auto">
        <a:xfrm>
          <a:off x="5162550" y="94840425"/>
          <a:ext cx="657225" cy="590550"/>
          <a:chOff x="4676775" y="2971800"/>
          <a:chExt cx="314325" cy="590550"/>
        </a:xfrm>
      </xdr:grpSpPr>
      <xdr:cxnSp macro="">
        <xdr:nvCxnSpPr>
          <xdr:cNvPr id="576" name="Curved Connector 575">
            <a:extLst>
              <a:ext uri="{FF2B5EF4-FFF2-40B4-BE49-F238E27FC236}">
                <a16:creationId xmlns:a16="http://schemas.microsoft.com/office/drawing/2014/main" id="{67A24FD1-900D-4A0F-8422-EE1C854C30FE}"/>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77" name="Curved Connector 576">
            <a:extLst>
              <a:ext uri="{FF2B5EF4-FFF2-40B4-BE49-F238E27FC236}">
                <a16:creationId xmlns:a16="http://schemas.microsoft.com/office/drawing/2014/main" id="{28FEA96B-1CBE-4B20-89B8-0E134CBD580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78" name="Curved Connector 577">
            <a:extLst>
              <a:ext uri="{FF2B5EF4-FFF2-40B4-BE49-F238E27FC236}">
                <a16:creationId xmlns:a16="http://schemas.microsoft.com/office/drawing/2014/main" id="{600BE45B-6D35-4A15-BCC4-9905C532DC76}"/>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79" name="Curved Connector 578">
            <a:extLst>
              <a:ext uri="{FF2B5EF4-FFF2-40B4-BE49-F238E27FC236}">
                <a16:creationId xmlns:a16="http://schemas.microsoft.com/office/drawing/2014/main" id="{15296117-187F-44E8-A504-2D592007A8C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476</xdr:row>
      <xdr:rowOff>95250</xdr:rowOff>
    </xdr:from>
    <xdr:to>
      <xdr:col>15</xdr:col>
      <xdr:colOff>9525</xdr:colOff>
      <xdr:row>479</xdr:row>
      <xdr:rowOff>85725</xdr:rowOff>
    </xdr:to>
    <xdr:grpSp>
      <xdr:nvGrpSpPr>
        <xdr:cNvPr id="580" name="Group 586">
          <a:extLst>
            <a:ext uri="{FF2B5EF4-FFF2-40B4-BE49-F238E27FC236}">
              <a16:creationId xmlns:a16="http://schemas.microsoft.com/office/drawing/2014/main" id="{DC2E621B-629E-4420-B1BE-5AA0A39D3B43}"/>
            </a:ext>
          </a:extLst>
        </xdr:cNvPr>
        <xdr:cNvGrpSpPr>
          <a:grpSpLocks/>
        </xdr:cNvGrpSpPr>
      </xdr:nvGrpSpPr>
      <xdr:grpSpPr bwMode="auto">
        <a:xfrm>
          <a:off x="5162550" y="95640525"/>
          <a:ext cx="657225" cy="590550"/>
          <a:chOff x="4676775" y="2971800"/>
          <a:chExt cx="314325" cy="590550"/>
        </a:xfrm>
      </xdr:grpSpPr>
      <xdr:cxnSp macro="">
        <xdr:nvCxnSpPr>
          <xdr:cNvPr id="581" name="Curved Connector 580">
            <a:extLst>
              <a:ext uri="{FF2B5EF4-FFF2-40B4-BE49-F238E27FC236}">
                <a16:creationId xmlns:a16="http://schemas.microsoft.com/office/drawing/2014/main" id="{4D98325F-5A7E-46C5-AC60-D14424D78D1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82" name="Curved Connector 581">
            <a:extLst>
              <a:ext uri="{FF2B5EF4-FFF2-40B4-BE49-F238E27FC236}">
                <a16:creationId xmlns:a16="http://schemas.microsoft.com/office/drawing/2014/main" id="{E80E5990-DA69-4A5C-A4FE-ACE5BFF8A11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83" name="Curved Connector 582">
            <a:extLst>
              <a:ext uri="{FF2B5EF4-FFF2-40B4-BE49-F238E27FC236}">
                <a16:creationId xmlns:a16="http://schemas.microsoft.com/office/drawing/2014/main" id="{0C4E6F66-B94D-4341-B565-705D3230608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84" name="Curved Connector 583">
            <a:extLst>
              <a:ext uri="{FF2B5EF4-FFF2-40B4-BE49-F238E27FC236}">
                <a16:creationId xmlns:a16="http://schemas.microsoft.com/office/drawing/2014/main" id="{2CB69DEF-E25F-4A94-AC87-1E3845767AA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480</xdr:row>
      <xdr:rowOff>95250</xdr:rowOff>
    </xdr:from>
    <xdr:to>
      <xdr:col>15</xdr:col>
      <xdr:colOff>9525</xdr:colOff>
      <xdr:row>483</xdr:row>
      <xdr:rowOff>85725</xdr:rowOff>
    </xdr:to>
    <xdr:grpSp>
      <xdr:nvGrpSpPr>
        <xdr:cNvPr id="585" name="Group 591">
          <a:extLst>
            <a:ext uri="{FF2B5EF4-FFF2-40B4-BE49-F238E27FC236}">
              <a16:creationId xmlns:a16="http://schemas.microsoft.com/office/drawing/2014/main" id="{4BF7E754-FB81-4787-AD1A-170EFDE20EF6}"/>
            </a:ext>
          </a:extLst>
        </xdr:cNvPr>
        <xdr:cNvGrpSpPr>
          <a:grpSpLocks/>
        </xdr:cNvGrpSpPr>
      </xdr:nvGrpSpPr>
      <xdr:grpSpPr bwMode="auto">
        <a:xfrm>
          <a:off x="5162550" y="96440625"/>
          <a:ext cx="657225" cy="590550"/>
          <a:chOff x="4676775" y="2971800"/>
          <a:chExt cx="314325" cy="590550"/>
        </a:xfrm>
      </xdr:grpSpPr>
      <xdr:cxnSp macro="">
        <xdr:nvCxnSpPr>
          <xdr:cNvPr id="586" name="Curved Connector 585">
            <a:extLst>
              <a:ext uri="{FF2B5EF4-FFF2-40B4-BE49-F238E27FC236}">
                <a16:creationId xmlns:a16="http://schemas.microsoft.com/office/drawing/2014/main" id="{89C83936-19A7-43A2-B426-492F6FFD351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87" name="Curved Connector 586">
            <a:extLst>
              <a:ext uri="{FF2B5EF4-FFF2-40B4-BE49-F238E27FC236}">
                <a16:creationId xmlns:a16="http://schemas.microsoft.com/office/drawing/2014/main" id="{84511A1E-1136-493A-A82E-99BB767F7D8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88" name="Curved Connector 587">
            <a:extLst>
              <a:ext uri="{FF2B5EF4-FFF2-40B4-BE49-F238E27FC236}">
                <a16:creationId xmlns:a16="http://schemas.microsoft.com/office/drawing/2014/main" id="{F7C966AB-9C6C-4B7A-B6CE-64E3583CA2E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89" name="Curved Connector 588">
            <a:extLst>
              <a:ext uri="{FF2B5EF4-FFF2-40B4-BE49-F238E27FC236}">
                <a16:creationId xmlns:a16="http://schemas.microsoft.com/office/drawing/2014/main" id="{E03D2565-70C3-40D5-AA42-8B2B0312CB9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484</xdr:row>
      <xdr:rowOff>95250</xdr:rowOff>
    </xdr:from>
    <xdr:to>
      <xdr:col>15</xdr:col>
      <xdr:colOff>9525</xdr:colOff>
      <xdr:row>487</xdr:row>
      <xdr:rowOff>85725</xdr:rowOff>
    </xdr:to>
    <xdr:grpSp>
      <xdr:nvGrpSpPr>
        <xdr:cNvPr id="590" name="Group 596">
          <a:extLst>
            <a:ext uri="{FF2B5EF4-FFF2-40B4-BE49-F238E27FC236}">
              <a16:creationId xmlns:a16="http://schemas.microsoft.com/office/drawing/2014/main" id="{551EA772-ECDD-4DB5-B429-5F3CC2918F71}"/>
            </a:ext>
          </a:extLst>
        </xdr:cNvPr>
        <xdr:cNvGrpSpPr>
          <a:grpSpLocks/>
        </xdr:cNvGrpSpPr>
      </xdr:nvGrpSpPr>
      <xdr:grpSpPr bwMode="auto">
        <a:xfrm>
          <a:off x="5162550" y="97240725"/>
          <a:ext cx="657225" cy="590550"/>
          <a:chOff x="4676775" y="2971800"/>
          <a:chExt cx="314325" cy="590550"/>
        </a:xfrm>
      </xdr:grpSpPr>
      <xdr:cxnSp macro="">
        <xdr:nvCxnSpPr>
          <xdr:cNvPr id="591" name="Curved Connector 590">
            <a:extLst>
              <a:ext uri="{FF2B5EF4-FFF2-40B4-BE49-F238E27FC236}">
                <a16:creationId xmlns:a16="http://schemas.microsoft.com/office/drawing/2014/main" id="{350B4767-1FAE-4F3A-A78B-27E50B1CCDFB}"/>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92" name="Curved Connector 591">
            <a:extLst>
              <a:ext uri="{FF2B5EF4-FFF2-40B4-BE49-F238E27FC236}">
                <a16:creationId xmlns:a16="http://schemas.microsoft.com/office/drawing/2014/main" id="{8DCD7B7D-C14A-48CF-A35A-7313A71D850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93" name="Curved Connector 592">
            <a:extLst>
              <a:ext uri="{FF2B5EF4-FFF2-40B4-BE49-F238E27FC236}">
                <a16:creationId xmlns:a16="http://schemas.microsoft.com/office/drawing/2014/main" id="{A772D7FB-B465-443E-83F9-C2260C2EBB1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94" name="Curved Connector 593">
            <a:extLst>
              <a:ext uri="{FF2B5EF4-FFF2-40B4-BE49-F238E27FC236}">
                <a16:creationId xmlns:a16="http://schemas.microsoft.com/office/drawing/2014/main" id="{EE4A6690-30D0-4234-B398-2C1ADEDD09AA}"/>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488</xdr:row>
      <xdr:rowOff>95250</xdr:rowOff>
    </xdr:from>
    <xdr:to>
      <xdr:col>15</xdr:col>
      <xdr:colOff>9525</xdr:colOff>
      <xdr:row>491</xdr:row>
      <xdr:rowOff>85725</xdr:rowOff>
    </xdr:to>
    <xdr:grpSp>
      <xdr:nvGrpSpPr>
        <xdr:cNvPr id="595" name="Group 601">
          <a:extLst>
            <a:ext uri="{FF2B5EF4-FFF2-40B4-BE49-F238E27FC236}">
              <a16:creationId xmlns:a16="http://schemas.microsoft.com/office/drawing/2014/main" id="{AB91C5A2-A178-4110-9C3E-40F8DB71543B}"/>
            </a:ext>
          </a:extLst>
        </xdr:cNvPr>
        <xdr:cNvGrpSpPr>
          <a:grpSpLocks/>
        </xdr:cNvGrpSpPr>
      </xdr:nvGrpSpPr>
      <xdr:grpSpPr bwMode="auto">
        <a:xfrm>
          <a:off x="5162550" y="98040825"/>
          <a:ext cx="657225" cy="590550"/>
          <a:chOff x="4676775" y="2971800"/>
          <a:chExt cx="314325" cy="590550"/>
        </a:xfrm>
      </xdr:grpSpPr>
      <xdr:cxnSp macro="">
        <xdr:nvCxnSpPr>
          <xdr:cNvPr id="596" name="Curved Connector 595">
            <a:extLst>
              <a:ext uri="{FF2B5EF4-FFF2-40B4-BE49-F238E27FC236}">
                <a16:creationId xmlns:a16="http://schemas.microsoft.com/office/drawing/2014/main" id="{78EB5EBD-C9CA-4376-9426-8D632D6CB94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97" name="Curved Connector 596">
            <a:extLst>
              <a:ext uri="{FF2B5EF4-FFF2-40B4-BE49-F238E27FC236}">
                <a16:creationId xmlns:a16="http://schemas.microsoft.com/office/drawing/2014/main" id="{1A0FF30D-E436-4E0D-B064-38EE2E26F04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98" name="Curved Connector 597">
            <a:extLst>
              <a:ext uri="{FF2B5EF4-FFF2-40B4-BE49-F238E27FC236}">
                <a16:creationId xmlns:a16="http://schemas.microsoft.com/office/drawing/2014/main" id="{A6E12221-89DF-4225-BE83-82E22C316E6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599" name="Curved Connector 598">
            <a:extLst>
              <a:ext uri="{FF2B5EF4-FFF2-40B4-BE49-F238E27FC236}">
                <a16:creationId xmlns:a16="http://schemas.microsoft.com/office/drawing/2014/main" id="{2FC2A145-F353-451E-8673-AC077B649A1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492</xdr:row>
      <xdr:rowOff>95250</xdr:rowOff>
    </xdr:from>
    <xdr:to>
      <xdr:col>15</xdr:col>
      <xdr:colOff>9525</xdr:colOff>
      <xdr:row>495</xdr:row>
      <xdr:rowOff>85725</xdr:rowOff>
    </xdr:to>
    <xdr:grpSp>
      <xdr:nvGrpSpPr>
        <xdr:cNvPr id="600" name="Group 606">
          <a:extLst>
            <a:ext uri="{FF2B5EF4-FFF2-40B4-BE49-F238E27FC236}">
              <a16:creationId xmlns:a16="http://schemas.microsoft.com/office/drawing/2014/main" id="{629E7373-537A-45B7-91FB-C3BA3C26164B}"/>
            </a:ext>
          </a:extLst>
        </xdr:cNvPr>
        <xdr:cNvGrpSpPr>
          <a:grpSpLocks/>
        </xdr:cNvGrpSpPr>
      </xdr:nvGrpSpPr>
      <xdr:grpSpPr bwMode="auto">
        <a:xfrm>
          <a:off x="5162550" y="98840925"/>
          <a:ext cx="657225" cy="590550"/>
          <a:chOff x="4676775" y="2971800"/>
          <a:chExt cx="314325" cy="590550"/>
        </a:xfrm>
      </xdr:grpSpPr>
      <xdr:cxnSp macro="">
        <xdr:nvCxnSpPr>
          <xdr:cNvPr id="601" name="Curved Connector 600">
            <a:extLst>
              <a:ext uri="{FF2B5EF4-FFF2-40B4-BE49-F238E27FC236}">
                <a16:creationId xmlns:a16="http://schemas.microsoft.com/office/drawing/2014/main" id="{F9AF774F-73EF-4B94-974B-505EEA505667}"/>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02" name="Curved Connector 601">
            <a:extLst>
              <a:ext uri="{FF2B5EF4-FFF2-40B4-BE49-F238E27FC236}">
                <a16:creationId xmlns:a16="http://schemas.microsoft.com/office/drawing/2014/main" id="{5757A138-A775-454D-BAB1-90F8DFD15FB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03" name="Curved Connector 602">
            <a:extLst>
              <a:ext uri="{FF2B5EF4-FFF2-40B4-BE49-F238E27FC236}">
                <a16:creationId xmlns:a16="http://schemas.microsoft.com/office/drawing/2014/main" id="{ACACD1C8-69F4-4035-BEC8-E2B7902299C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04" name="Curved Connector 603">
            <a:extLst>
              <a:ext uri="{FF2B5EF4-FFF2-40B4-BE49-F238E27FC236}">
                <a16:creationId xmlns:a16="http://schemas.microsoft.com/office/drawing/2014/main" id="{9600847B-F911-4BC4-92E1-BA981427AE5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496</xdr:row>
      <xdr:rowOff>95250</xdr:rowOff>
    </xdr:from>
    <xdr:to>
      <xdr:col>15</xdr:col>
      <xdr:colOff>9525</xdr:colOff>
      <xdr:row>499</xdr:row>
      <xdr:rowOff>85725</xdr:rowOff>
    </xdr:to>
    <xdr:grpSp>
      <xdr:nvGrpSpPr>
        <xdr:cNvPr id="605" name="Group 611">
          <a:extLst>
            <a:ext uri="{FF2B5EF4-FFF2-40B4-BE49-F238E27FC236}">
              <a16:creationId xmlns:a16="http://schemas.microsoft.com/office/drawing/2014/main" id="{84CAA9ED-9F92-472E-872D-ED1D77B40C20}"/>
            </a:ext>
          </a:extLst>
        </xdr:cNvPr>
        <xdr:cNvGrpSpPr>
          <a:grpSpLocks/>
        </xdr:cNvGrpSpPr>
      </xdr:nvGrpSpPr>
      <xdr:grpSpPr bwMode="auto">
        <a:xfrm>
          <a:off x="5162550" y="99641025"/>
          <a:ext cx="657225" cy="590550"/>
          <a:chOff x="4676775" y="2971800"/>
          <a:chExt cx="314325" cy="590550"/>
        </a:xfrm>
      </xdr:grpSpPr>
      <xdr:cxnSp macro="">
        <xdr:nvCxnSpPr>
          <xdr:cNvPr id="606" name="Curved Connector 605">
            <a:extLst>
              <a:ext uri="{FF2B5EF4-FFF2-40B4-BE49-F238E27FC236}">
                <a16:creationId xmlns:a16="http://schemas.microsoft.com/office/drawing/2014/main" id="{016791E9-800B-4F1C-9628-F58E42AD6D5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07" name="Curved Connector 606">
            <a:extLst>
              <a:ext uri="{FF2B5EF4-FFF2-40B4-BE49-F238E27FC236}">
                <a16:creationId xmlns:a16="http://schemas.microsoft.com/office/drawing/2014/main" id="{AADEC7DF-2C21-4EE1-8E58-B0958632364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08" name="Curved Connector 607">
            <a:extLst>
              <a:ext uri="{FF2B5EF4-FFF2-40B4-BE49-F238E27FC236}">
                <a16:creationId xmlns:a16="http://schemas.microsoft.com/office/drawing/2014/main" id="{CB9F2419-EB75-4CE4-92B0-EB7403647AF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09" name="Curved Connector 608">
            <a:extLst>
              <a:ext uri="{FF2B5EF4-FFF2-40B4-BE49-F238E27FC236}">
                <a16:creationId xmlns:a16="http://schemas.microsoft.com/office/drawing/2014/main" id="{EF0B904C-991A-4267-B722-8F68FAF9590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500</xdr:row>
      <xdr:rowOff>95250</xdr:rowOff>
    </xdr:from>
    <xdr:to>
      <xdr:col>15</xdr:col>
      <xdr:colOff>9525</xdr:colOff>
      <xdr:row>503</xdr:row>
      <xdr:rowOff>85725</xdr:rowOff>
    </xdr:to>
    <xdr:grpSp>
      <xdr:nvGrpSpPr>
        <xdr:cNvPr id="610" name="Group 616">
          <a:extLst>
            <a:ext uri="{FF2B5EF4-FFF2-40B4-BE49-F238E27FC236}">
              <a16:creationId xmlns:a16="http://schemas.microsoft.com/office/drawing/2014/main" id="{AE3EFAF9-A162-40A6-9EF5-EECAB9A7E241}"/>
            </a:ext>
          </a:extLst>
        </xdr:cNvPr>
        <xdr:cNvGrpSpPr>
          <a:grpSpLocks/>
        </xdr:cNvGrpSpPr>
      </xdr:nvGrpSpPr>
      <xdr:grpSpPr bwMode="auto">
        <a:xfrm>
          <a:off x="5162550" y="100441125"/>
          <a:ext cx="657225" cy="590550"/>
          <a:chOff x="4676775" y="2971800"/>
          <a:chExt cx="314325" cy="590550"/>
        </a:xfrm>
      </xdr:grpSpPr>
      <xdr:cxnSp macro="">
        <xdr:nvCxnSpPr>
          <xdr:cNvPr id="611" name="Curved Connector 610">
            <a:extLst>
              <a:ext uri="{FF2B5EF4-FFF2-40B4-BE49-F238E27FC236}">
                <a16:creationId xmlns:a16="http://schemas.microsoft.com/office/drawing/2014/main" id="{2EAA065B-197B-4FBD-9E90-87708F603C7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12" name="Curved Connector 611">
            <a:extLst>
              <a:ext uri="{FF2B5EF4-FFF2-40B4-BE49-F238E27FC236}">
                <a16:creationId xmlns:a16="http://schemas.microsoft.com/office/drawing/2014/main" id="{A1C9BF91-F5C4-4BFC-A151-9F4CA03786D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13" name="Curved Connector 612">
            <a:extLst>
              <a:ext uri="{FF2B5EF4-FFF2-40B4-BE49-F238E27FC236}">
                <a16:creationId xmlns:a16="http://schemas.microsoft.com/office/drawing/2014/main" id="{A84EC4DB-D6D0-41C2-8729-296E70D71C5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14" name="Curved Connector 613">
            <a:extLst>
              <a:ext uri="{FF2B5EF4-FFF2-40B4-BE49-F238E27FC236}">
                <a16:creationId xmlns:a16="http://schemas.microsoft.com/office/drawing/2014/main" id="{171AB5AB-C4BC-49E8-A7A1-F28E99346DF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504</xdr:row>
      <xdr:rowOff>95250</xdr:rowOff>
    </xdr:from>
    <xdr:to>
      <xdr:col>15</xdr:col>
      <xdr:colOff>9525</xdr:colOff>
      <xdr:row>507</xdr:row>
      <xdr:rowOff>85725</xdr:rowOff>
    </xdr:to>
    <xdr:grpSp>
      <xdr:nvGrpSpPr>
        <xdr:cNvPr id="615" name="Group 621">
          <a:extLst>
            <a:ext uri="{FF2B5EF4-FFF2-40B4-BE49-F238E27FC236}">
              <a16:creationId xmlns:a16="http://schemas.microsoft.com/office/drawing/2014/main" id="{5B79AA22-FA33-4C4A-8546-4A87CC604D39}"/>
            </a:ext>
          </a:extLst>
        </xdr:cNvPr>
        <xdr:cNvGrpSpPr>
          <a:grpSpLocks/>
        </xdr:cNvGrpSpPr>
      </xdr:nvGrpSpPr>
      <xdr:grpSpPr bwMode="auto">
        <a:xfrm>
          <a:off x="5162550" y="101241225"/>
          <a:ext cx="657225" cy="590550"/>
          <a:chOff x="4676775" y="2971800"/>
          <a:chExt cx="314325" cy="590550"/>
        </a:xfrm>
      </xdr:grpSpPr>
      <xdr:cxnSp macro="">
        <xdr:nvCxnSpPr>
          <xdr:cNvPr id="616" name="Curved Connector 615">
            <a:extLst>
              <a:ext uri="{FF2B5EF4-FFF2-40B4-BE49-F238E27FC236}">
                <a16:creationId xmlns:a16="http://schemas.microsoft.com/office/drawing/2014/main" id="{93DCDC6A-2D6B-455D-8D73-A65099B721E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17" name="Curved Connector 616">
            <a:extLst>
              <a:ext uri="{FF2B5EF4-FFF2-40B4-BE49-F238E27FC236}">
                <a16:creationId xmlns:a16="http://schemas.microsoft.com/office/drawing/2014/main" id="{0A22AB65-9741-4DFE-8F01-DC9F2BD7F505}"/>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18" name="Curved Connector 617">
            <a:extLst>
              <a:ext uri="{FF2B5EF4-FFF2-40B4-BE49-F238E27FC236}">
                <a16:creationId xmlns:a16="http://schemas.microsoft.com/office/drawing/2014/main" id="{C9A7E4C2-C201-40B5-9B3C-56E1B226FCA6}"/>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19" name="Curved Connector 618">
            <a:extLst>
              <a:ext uri="{FF2B5EF4-FFF2-40B4-BE49-F238E27FC236}">
                <a16:creationId xmlns:a16="http://schemas.microsoft.com/office/drawing/2014/main" id="{AF76BA3C-471D-4406-AD94-2221C9AA918A}"/>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508</xdr:row>
      <xdr:rowOff>95250</xdr:rowOff>
    </xdr:from>
    <xdr:to>
      <xdr:col>15</xdr:col>
      <xdr:colOff>9525</xdr:colOff>
      <xdr:row>511</xdr:row>
      <xdr:rowOff>85725</xdr:rowOff>
    </xdr:to>
    <xdr:grpSp>
      <xdr:nvGrpSpPr>
        <xdr:cNvPr id="620" name="Group 626">
          <a:extLst>
            <a:ext uri="{FF2B5EF4-FFF2-40B4-BE49-F238E27FC236}">
              <a16:creationId xmlns:a16="http://schemas.microsoft.com/office/drawing/2014/main" id="{8BE93E21-DB59-4392-BF1E-B4A408914DDC}"/>
            </a:ext>
          </a:extLst>
        </xdr:cNvPr>
        <xdr:cNvGrpSpPr>
          <a:grpSpLocks/>
        </xdr:cNvGrpSpPr>
      </xdr:nvGrpSpPr>
      <xdr:grpSpPr bwMode="auto">
        <a:xfrm>
          <a:off x="5162550" y="102041325"/>
          <a:ext cx="657225" cy="590550"/>
          <a:chOff x="4676775" y="2971800"/>
          <a:chExt cx="314325" cy="590550"/>
        </a:xfrm>
      </xdr:grpSpPr>
      <xdr:cxnSp macro="">
        <xdr:nvCxnSpPr>
          <xdr:cNvPr id="621" name="Curved Connector 620">
            <a:extLst>
              <a:ext uri="{FF2B5EF4-FFF2-40B4-BE49-F238E27FC236}">
                <a16:creationId xmlns:a16="http://schemas.microsoft.com/office/drawing/2014/main" id="{22A10855-4824-494E-B8D0-331DA9D0E88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22" name="Curved Connector 621">
            <a:extLst>
              <a:ext uri="{FF2B5EF4-FFF2-40B4-BE49-F238E27FC236}">
                <a16:creationId xmlns:a16="http://schemas.microsoft.com/office/drawing/2014/main" id="{54B273FD-7FF4-4AFE-9A34-15CDF14258F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23" name="Curved Connector 622">
            <a:extLst>
              <a:ext uri="{FF2B5EF4-FFF2-40B4-BE49-F238E27FC236}">
                <a16:creationId xmlns:a16="http://schemas.microsoft.com/office/drawing/2014/main" id="{ECA457A1-3B32-4D87-B3F4-4C0983283CD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24" name="Curved Connector 623">
            <a:extLst>
              <a:ext uri="{FF2B5EF4-FFF2-40B4-BE49-F238E27FC236}">
                <a16:creationId xmlns:a16="http://schemas.microsoft.com/office/drawing/2014/main" id="{F785A772-BE5F-4A7A-AAD9-488AC66FE537}"/>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512</xdr:row>
      <xdr:rowOff>95250</xdr:rowOff>
    </xdr:from>
    <xdr:to>
      <xdr:col>15</xdr:col>
      <xdr:colOff>9525</xdr:colOff>
      <xdr:row>515</xdr:row>
      <xdr:rowOff>85725</xdr:rowOff>
    </xdr:to>
    <xdr:grpSp>
      <xdr:nvGrpSpPr>
        <xdr:cNvPr id="625" name="Group 631">
          <a:extLst>
            <a:ext uri="{FF2B5EF4-FFF2-40B4-BE49-F238E27FC236}">
              <a16:creationId xmlns:a16="http://schemas.microsoft.com/office/drawing/2014/main" id="{FD0D1BC0-9023-4A8B-BCA1-FC0AF68C3F68}"/>
            </a:ext>
          </a:extLst>
        </xdr:cNvPr>
        <xdr:cNvGrpSpPr>
          <a:grpSpLocks/>
        </xdr:cNvGrpSpPr>
      </xdr:nvGrpSpPr>
      <xdr:grpSpPr bwMode="auto">
        <a:xfrm>
          <a:off x="5162550" y="102841425"/>
          <a:ext cx="657225" cy="590550"/>
          <a:chOff x="4676775" y="2971800"/>
          <a:chExt cx="314325" cy="590550"/>
        </a:xfrm>
      </xdr:grpSpPr>
      <xdr:cxnSp macro="">
        <xdr:nvCxnSpPr>
          <xdr:cNvPr id="626" name="Curved Connector 625">
            <a:extLst>
              <a:ext uri="{FF2B5EF4-FFF2-40B4-BE49-F238E27FC236}">
                <a16:creationId xmlns:a16="http://schemas.microsoft.com/office/drawing/2014/main" id="{85CDD22B-8CB1-4803-8C85-2E9C0A91C251}"/>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27" name="Curved Connector 626">
            <a:extLst>
              <a:ext uri="{FF2B5EF4-FFF2-40B4-BE49-F238E27FC236}">
                <a16:creationId xmlns:a16="http://schemas.microsoft.com/office/drawing/2014/main" id="{5FE661A5-52BE-4D10-BCD6-E7EDC6DAE453}"/>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28" name="Curved Connector 627">
            <a:extLst>
              <a:ext uri="{FF2B5EF4-FFF2-40B4-BE49-F238E27FC236}">
                <a16:creationId xmlns:a16="http://schemas.microsoft.com/office/drawing/2014/main" id="{1496A024-3120-4718-BC8F-8DC19A7C25F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29" name="Curved Connector 628">
            <a:extLst>
              <a:ext uri="{FF2B5EF4-FFF2-40B4-BE49-F238E27FC236}">
                <a16:creationId xmlns:a16="http://schemas.microsoft.com/office/drawing/2014/main" id="{301D6C0A-4BF1-4FB7-A1B4-2952CFF18C0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516</xdr:row>
      <xdr:rowOff>95250</xdr:rowOff>
    </xdr:from>
    <xdr:to>
      <xdr:col>15</xdr:col>
      <xdr:colOff>9525</xdr:colOff>
      <xdr:row>519</xdr:row>
      <xdr:rowOff>85725</xdr:rowOff>
    </xdr:to>
    <xdr:grpSp>
      <xdr:nvGrpSpPr>
        <xdr:cNvPr id="630" name="Group 636">
          <a:extLst>
            <a:ext uri="{FF2B5EF4-FFF2-40B4-BE49-F238E27FC236}">
              <a16:creationId xmlns:a16="http://schemas.microsoft.com/office/drawing/2014/main" id="{947263F1-566B-4F0E-A248-60658CB1986B}"/>
            </a:ext>
          </a:extLst>
        </xdr:cNvPr>
        <xdr:cNvGrpSpPr>
          <a:grpSpLocks/>
        </xdr:cNvGrpSpPr>
      </xdr:nvGrpSpPr>
      <xdr:grpSpPr bwMode="auto">
        <a:xfrm>
          <a:off x="5162550" y="103641525"/>
          <a:ext cx="657225" cy="590550"/>
          <a:chOff x="4676775" y="2971800"/>
          <a:chExt cx="314325" cy="590550"/>
        </a:xfrm>
      </xdr:grpSpPr>
      <xdr:cxnSp macro="">
        <xdr:nvCxnSpPr>
          <xdr:cNvPr id="631" name="Curved Connector 630">
            <a:extLst>
              <a:ext uri="{FF2B5EF4-FFF2-40B4-BE49-F238E27FC236}">
                <a16:creationId xmlns:a16="http://schemas.microsoft.com/office/drawing/2014/main" id="{CCAD460C-E552-4F53-B900-DABF1B52E55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32" name="Curved Connector 631">
            <a:extLst>
              <a:ext uri="{FF2B5EF4-FFF2-40B4-BE49-F238E27FC236}">
                <a16:creationId xmlns:a16="http://schemas.microsoft.com/office/drawing/2014/main" id="{BEF4ADE3-94D6-49FB-85B5-9379AE584F7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33" name="Curved Connector 632">
            <a:extLst>
              <a:ext uri="{FF2B5EF4-FFF2-40B4-BE49-F238E27FC236}">
                <a16:creationId xmlns:a16="http://schemas.microsoft.com/office/drawing/2014/main" id="{FA0A468D-0F9C-45C6-839E-15A974BAFBE1}"/>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34" name="Curved Connector 633">
            <a:extLst>
              <a:ext uri="{FF2B5EF4-FFF2-40B4-BE49-F238E27FC236}">
                <a16:creationId xmlns:a16="http://schemas.microsoft.com/office/drawing/2014/main" id="{91562A25-8C41-48B1-AE7E-7846B0866E0F}"/>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520</xdr:row>
      <xdr:rowOff>95250</xdr:rowOff>
    </xdr:from>
    <xdr:to>
      <xdr:col>15</xdr:col>
      <xdr:colOff>9525</xdr:colOff>
      <xdr:row>523</xdr:row>
      <xdr:rowOff>85725</xdr:rowOff>
    </xdr:to>
    <xdr:grpSp>
      <xdr:nvGrpSpPr>
        <xdr:cNvPr id="635" name="Group 641">
          <a:extLst>
            <a:ext uri="{FF2B5EF4-FFF2-40B4-BE49-F238E27FC236}">
              <a16:creationId xmlns:a16="http://schemas.microsoft.com/office/drawing/2014/main" id="{2562FD9E-AD1B-4B88-A76B-220B0779773C}"/>
            </a:ext>
          </a:extLst>
        </xdr:cNvPr>
        <xdr:cNvGrpSpPr>
          <a:grpSpLocks/>
        </xdr:cNvGrpSpPr>
      </xdr:nvGrpSpPr>
      <xdr:grpSpPr bwMode="auto">
        <a:xfrm>
          <a:off x="5162550" y="104441625"/>
          <a:ext cx="657225" cy="590550"/>
          <a:chOff x="4676775" y="2971800"/>
          <a:chExt cx="314325" cy="590550"/>
        </a:xfrm>
      </xdr:grpSpPr>
      <xdr:cxnSp macro="">
        <xdr:nvCxnSpPr>
          <xdr:cNvPr id="636" name="Curved Connector 635">
            <a:extLst>
              <a:ext uri="{FF2B5EF4-FFF2-40B4-BE49-F238E27FC236}">
                <a16:creationId xmlns:a16="http://schemas.microsoft.com/office/drawing/2014/main" id="{F075D35E-2094-49FA-9B4B-833DA56DBD4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37" name="Curved Connector 636">
            <a:extLst>
              <a:ext uri="{FF2B5EF4-FFF2-40B4-BE49-F238E27FC236}">
                <a16:creationId xmlns:a16="http://schemas.microsoft.com/office/drawing/2014/main" id="{094EAF9C-E4E8-49F1-BE6C-08C820862B64}"/>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38" name="Curved Connector 637">
            <a:extLst>
              <a:ext uri="{FF2B5EF4-FFF2-40B4-BE49-F238E27FC236}">
                <a16:creationId xmlns:a16="http://schemas.microsoft.com/office/drawing/2014/main" id="{7CF3B12A-1BA1-4EF7-9A1F-AAD6A3773A4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39" name="Curved Connector 638">
            <a:extLst>
              <a:ext uri="{FF2B5EF4-FFF2-40B4-BE49-F238E27FC236}">
                <a16:creationId xmlns:a16="http://schemas.microsoft.com/office/drawing/2014/main" id="{86FAA4A0-D732-4D7B-B530-EF66458D256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524</xdr:row>
      <xdr:rowOff>95250</xdr:rowOff>
    </xdr:from>
    <xdr:to>
      <xdr:col>15</xdr:col>
      <xdr:colOff>9525</xdr:colOff>
      <xdr:row>527</xdr:row>
      <xdr:rowOff>85725</xdr:rowOff>
    </xdr:to>
    <xdr:grpSp>
      <xdr:nvGrpSpPr>
        <xdr:cNvPr id="640" name="Group 646">
          <a:extLst>
            <a:ext uri="{FF2B5EF4-FFF2-40B4-BE49-F238E27FC236}">
              <a16:creationId xmlns:a16="http://schemas.microsoft.com/office/drawing/2014/main" id="{30B0D470-4D3A-43CC-9E07-129ECE3E00C1}"/>
            </a:ext>
          </a:extLst>
        </xdr:cNvPr>
        <xdr:cNvGrpSpPr>
          <a:grpSpLocks/>
        </xdr:cNvGrpSpPr>
      </xdr:nvGrpSpPr>
      <xdr:grpSpPr bwMode="auto">
        <a:xfrm>
          <a:off x="5162550" y="105241725"/>
          <a:ext cx="657225" cy="590550"/>
          <a:chOff x="4676775" y="2971800"/>
          <a:chExt cx="314325" cy="590550"/>
        </a:xfrm>
      </xdr:grpSpPr>
      <xdr:cxnSp macro="">
        <xdr:nvCxnSpPr>
          <xdr:cNvPr id="641" name="Curved Connector 640">
            <a:extLst>
              <a:ext uri="{FF2B5EF4-FFF2-40B4-BE49-F238E27FC236}">
                <a16:creationId xmlns:a16="http://schemas.microsoft.com/office/drawing/2014/main" id="{B11FEF2E-67D3-4568-B4B8-ED114054972C}"/>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42" name="Curved Connector 641">
            <a:extLst>
              <a:ext uri="{FF2B5EF4-FFF2-40B4-BE49-F238E27FC236}">
                <a16:creationId xmlns:a16="http://schemas.microsoft.com/office/drawing/2014/main" id="{B97A0652-D314-4718-BB2A-354358F82E2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43" name="Curved Connector 642">
            <a:extLst>
              <a:ext uri="{FF2B5EF4-FFF2-40B4-BE49-F238E27FC236}">
                <a16:creationId xmlns:a16="http://schemas.microsoft.com/office/drawing/2014/main" id="{83B0658A-18A8-4328-8A8A-38311282EB86}"/>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44" name="Curved Connector 643">
            <a:extLst>
              <a:ext uri="{FF2B5EF4-FFF2-40B4-BE49-F238E27FC236}">
                <a16:creationId xmlns:a16="http://schemas.microsoft.com/office/drawing/2014/main" id="{FE32210E-9473-4E94-AE75-705A603BBC0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528</xdr:row>
      <xdr:rowOff>95250</xdr:rowOff>
    </xdr:from>
    <xdr:to>
      <xdr:col>15</xdr:col>
      <xdr:colOff>9525</xdr:colOff>
      <xdr:row>531</xdr:row>
      <xdr:rowOff>85725</xdr:rowOff>
    </xdr:to>
    <xdr:grpSp>
      <xdr:nvGrpSpPr>
        <xdr:cNvPr id="645" name="Group 651">
          <a:extLst>
            <a:ext uri="{FF2B5EF4-FFF2-40B4-BE49-F238E27FC236}">
              <a16:creationId xmlns:a16="http://schemas.microsoft.com/office/drawing/2014/main" id="{35018F29-A08A-4389-9948-4F1D54EEB31E}"/>
            </a:ext>
          </a:extLst>
        </xdr:cNvPr>
        <xdr:cNvGrpSpPr>
          <a:grpSpLocks/>
        </xdr:cNvGrpSpPr>
      </xdr:nvGrpSpPr>
      <xdr:grpSpPr bwMode="auto">
        <a:xfrm>
          <a:off x="5162550" y="106041825"/>
          <a:ext cx="657225" cy="590550"/>
          <a:chOff x="4676775" y="2971800"/>
          <a:chExt cx="314325" cy="590550"/>
        </a:xfrm>
      </xdr:grpSpPr>
      <xdr:cxnSp macro="">
        <xdr:nvCxnSpPr>
          <xdr:cNvPr id="646" name="Curved Connector 645">
            <a:extLst>
              <a:ext uri="{FF2B5EF4-FFF2-40B4-BE49-F238E27FC236}">
                <a16:creationId xmlns:a16="http://schemas.microsoft.com/office/drawing/2014/main" id="{B0CE650C-1B59-4776-919D-643960269DD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47" name="Curved Connector 646">
            <a:extLst>
              <a:ext uri="{FF2B5EF4-FFF2-40B4-BE49-F238E27FC236}">
                <a16:creationId xmlns:a16="http://schemas.microsoft.com/office/drawing/2014/main" id="{00067974-D83E-4DA6-AEB5-92DD3E69B07C}"/>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48" name="Curved Connector 647">
            <a:extLst>
              <a:ext uri="{FF2B5EF4-FFF2-40B4-BE49-F238E27FC236}">
                <a16:creationId xmlns:a16="http://schemas.microsoft.com/office/drawing/2014/main" id="{B738DC57-D2BB-4739-B993-F954CC1C18F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49" name="Curved Connector 648">
            <a:extLst>
              <a:ext uri="{FF2B5EF4-FFF2-40B4-BE49-F238E27FC236}">
                <a16:creationId xmlns:a16="http://schemas.microsoft.com/office/drawing/2014/main" id="{D4439FE3-BA44-4FFF-8B44-13884DD3F5FD}"/>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532</xdr:row>
      <xdr:rowOff>95250</xdr:rowOff>
    </xdr:from>
    <xdr:to>
      <xdr:col>15</xdr:col>
      <xdr:colOff>9525</xdr:colOff>
      <xdr:row>535</xdr:row>
      <xdr:rowOff>85725</xdr:rowOff>
    </xdr:to>
    <xdr:grpSp>
      <xdr:nvGrpSpPr>
        <xdr:cNvPr id="650" name="Group 656">
          <a:extLst>
            <a:ext uri="{FF2B5EF4-FFF2-40B4-BE49-F238E27FC236}">
              <a16:creationId xmlns:a16="http://schemas.microsoft.com/office/drawing/2014/main" id="{4384EAB5-6258-4801-8B29-467C6C6065F6}"/>
            </a:ext>
          </a:extLst>
        </xdr:cNvPr>
        <xdr:cNvGrpSpPr>
          <a:grpSpLocks/>
        </xdr:cNvGrpSpPr>
      </xdr:nvGrpSpPr>
      <xdr:grpSpPr bwMode="auto">
        <a:xfrm>
          <a:off x="5162550" y="106841925"/>
          <a:ext cx="657225" cy="590550"/>
          <a:chOff x="4676775" y="2971800"/>
          <a:chExt cx="314325" cy="590550"/>
        </a:xfrm>
      </xdr:grpSpPr>
      <xdr:cxnSp macro="">
        <xdr:nvCxnSpPr>
          <xdr:cNvPr id="651" name="Curved Connector 650">
            <a:extLst>
              <a:ext uri="{FF2B5EF4-FFF2-40B4-BE49-F238E27FC236}">
                <a16:creationId xmlns:a16="http://schemas.microsoft.com/office/drawing/2014/main" id="{B3E1469E-1BAD-4EDB-AD05-C3604AB103A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52" name="Curved Connector 651">
            <a:extLst>
              <a:ext uri="{FF2B5EF4-FFF2-40B4-BE49-F238E27FC236}">
                <a16:creationId xmlns:a16="http://schemas.microsoft.com/office/drawing/2014/main" id="{ED15E866-7486-400B-BD8D-F5F769BBD30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53" name="Curved Connector 652">
            <a:extLst>
              <a:ext uri="{FF2B5EF4-FFF2-40B4-BE49-F238E27FC236}">
                <a16:creationId xmlns:a16="http://schemas.microsoft.com/office/drawing/2014/main" id="{C30FA26F-5C43-4B62-AF06-3502619EB6B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54" name="Curved Connector 653">
            <a:extLst>
              <a:ext uri="{FF2B5EF4-FFF2-40B4-BE49-F238E27FC236}">
                <a16:creationId xmlns:a16="http://schemas.microsoft.com/office/drawing/2014/main" id="{79F50148-6A5B-446F-A7D4-DA916E4F3ED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536</xdr:row>
      <xdr:rowOff>95250</xdr:rowOff>
    </xdr:from>
    <xdr:to>
      <xdr:col>15</xdr:col>
      <xdr:colOff>9525</xdr:colOff>
      <xdr:row>539</xdr:row>
      <xdr:rowOff>85725</xdr:rowOff>
    </xdr:to>
    <xdr:grpSp>
      <xdr:nvGrpSpPr>
        <xdr:cNvPr id="655" name="Group 661">
          <a:extLst>
            <a:ext uri="{FF2B5EF4-FFF2-40B4-BE49-F238E27FC236}">
              <a16:creationId xmlns:a16="http://schemas.microsoft.com/office/drawing/2014/main" id="{99B51BBB-2588-4036-A223-E362A9F36B3B}"/>
            </a:ext>
          </a:extLst>
        </xdr:cNvPr>
        <xdr:cNvGrpSpPr>
          <a:grpSpLocks/>
        </xdr:cNvGrpSpPr>
      </xdr:nvGrpSpPr>
      <xdr:grpSpPr bwMode="auto">
        <a:xfrm>
          <a:off x="5162550" y="107642025"/>
          <a:ext cx="657225" cy="590550"/>
          <a:chOff x="4676775" y="2971800"/>
          <a:chExt cx="314325" cy="590550"/>
        </a:xfrm>
      </xdr:grpSpPr>
      <xdr:cxnSp macro="">
        <xdr:nvCxnSpPr>
          <xdr:cNvPr id="656" name="Curved Connector 655">
            <a:extLst>
              <a:ext uri="{FF2B5EF4-FFF2-40B4-BE49-F238E27FC236}">
                <a16:creationId xmlns:a16="http://schemas.microsoft.com/office/drawing/2014/main" id="{E95660D8-C181-495C-BBDD-28BA713BCE51}"/>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57" name="Curved Connector 656">
            <a:extLst>
              <a:ext uri="{FF2B5EF4-FFF2-40B4-BE49-F238E27FC236}">
                <a16:creationId xmlns:a16="http://schemas.microsoft.com/office/drawing/2014/main" id="{C1DA6CAF-7672-4372-8738-03BE3C657CF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58" name="Curved Connector 657">
            <a:extLst>
              <a:ext uri="{FF2B5EF4-FFF2-40B4-BE49-F238E27FC236}">
                <a16:creationId xmlns:a16="http://schemas.microsoft.com/office/drawing/2014/main" id="{E436C2CE-5CDF-4C52-AD2D-F180DFCBE5E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59" name="Curved Connector 658">
            <a:extLst>
              <a:ext uri="{FF2B5EF4-FFF2-40B4-BE49-F238E27FC236}">
                <a16:creationId xmlns:a16="http://schemas.microsoft.com/office/drawing/2014/main" id="{54539CB4-9445-4474-BDC5-FEDCD061B7EF}"/>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540</xdr:row>
      <xdr:rowOff>95250</xdr:rowOff>
    </xdr:from>
    <xdr:to>
      <xdr:col>15</xdr:col>
      <xdr:colOff>9525</xdr:colOff>
      <xdr:row>543</xdr:row>
      <xdr:rowOff>85725</xdr:rowOff>
    </xdr:to>
    <xdr:grpSp>
      <xdr:nvGrpSpPr>
        <xdr:cNvPr id="660" name="Group 666">
          <a:extLst>
            <a:ext uri="{FF2B5EF4-FFF2-40B4-BE49-F238E27FC236}">
              <a16:creationId xmlns:a16="http://schemas.microsoft.com/office/drawing/2014/main" id="{956BBF65-8BC6-4481-9929-F2FF73A23619}"/>
            </a:ext>
          </a:extLst>
        </xdr:cNvPr>
        <xdr:cNvGrpSpPr>
          <a:grpSpLocks/>
        </xdr:cNvGrpSpPr>
      </xdr:nvGrpSpPr>
      <xdr:grpSpPr bwMode="auto">
        <a:xfrm>
          <a:off x="5162550" y="108442125"/>
          <a:ext cx="657225" cy="590550"/>
          <a:chOff x="4676775" y="2971800"/>
          <a:chExt cx="314325" cy="590550"/>
        </a:xfrm>
      </xdr:grpSpPr>
      <xdr:cxnSp macro="">
        <xdr:nvCxnSpPr>
          <xdr:cNvPr id="661" name="Curved Connector 660">
            <a:extLst>
              <a:ext uri="{FF2B5EF4-FFF2-40B4-BE49-F238E27FC236}">
                <a16:creationId xmlns:a16="http://schemas.microsoft.com/office/drawing/2014/main" id="{F3FFB0D5-80D1-471B-AA1D-D36457B46BF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62" name="Curved Connector 661">
            <a:extLst>
              <a:ext uri="{FF2B5EF4-FFF2-40B4-BE49-F238E27FC236}">
                <a16:creationId xmlns:a16="http://schemas.microsoft.com/office/drawing/2014/main" id="{EA0CA924-AC44-4281-9F37-DB380EF90BE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63" name="Curved Connector 662">
            <a:extLst>
              <a:ext uri="{FF2B5EF4-FFF2-40B4-BE49-F238E27FC236}">
                <a16:creationId xmlns:a16="http://schemas.microsoft.com/office/drawing/2014/main" id="{264BBAE0-7176-44F9-AFE7-A4B6D232B6CF}"/>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64" name="Curved Connector 663">
            <a:extLst>
              <a:ext uri="{FF2B5EF4-FFF2-40B4-BE49-F238E27FC236}">
                <a16:creationId xmlns:a16="http://schemas.microsoft.com/office/drawing/2014/main" id="{8DE5F9D0-B45B-4DA5-9EF6-A9EDD40E6EF7}"/>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544</xdr:row>
      <xdr:rowOff>95250</xdr:rowOff>
    </xdr:from>
    <xdr:to>
      <xdr:col>15</xdr:col>
      <xdr:colOff>9525</xdr:colOff>
      <xdr:row>547</xdr:row>
      <xdr:rowOff>85725</xdr:rowOff>
    </xdr:to>
    <xdr:grpSp>
      <xdr:nvGrpSpPr>
        <xdr:cNvPr id="665" name="Group 671">
          <a:extLst>
            <a:ext uri="{FF2B5EF4-FFF2-40B4-BE49-F238E27FC236}">
              <a16:creationId xmlns:a16="http://schemas.microsoft.com/office/drawing/2014/main" id="{A968CB5F-3322-4C7B-98A8-054DEEBBCBF8}"/>
            </a:ext>
          </a:extLst>
        </xdr:cNvPr>
        <xdr:cNvGrpSpPr>
          <a:grpSpLocks/>
        </xdr:cNvGrpSpPr>
      </xdr:nvGrpSpPr>
      <xdr:grpSpPr bwMode="auto">
        <a:xfrm>
          <a:off x="5162550" y="109242225"/>
          <a:ext cx="657225" cy="590550"/>
          <a:chOff x="4676775" y="2971800"/>
          <a:chExt cx="314325" cy="590550"/>
        </a:xfrm>
      </xdr:grpSpPr>
      <xdr:cxnSp macro="">
        <xdr:nvCxnSpPr>
          <xdr:cNvPr id="666" name="Curved Connector 665">
            <a:extLst>
              <a:ext uri="{FF2B5EF4-FFF2-40B4-BE49-F238E27FC236}">
                <a16:creationId xmlns:a16="http://schemas.microsoft.com/office/drawing/2014/main" id="{768B92A9-313B-45D3-8928-9FB8A98D812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67" name="Curved Connector 666">
            <a:extLst>
              <a:ext uri="{FF2B5EF4-FFF2-40B4-BE49-F238E27FC236}">
                <a16:creationId xmlns:a16="http://schemas.microsoft.com/office/drawing/2014/main" id="{4EB25990-AB45-4FE8-83D7-0BF99201B44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68" name="Curved Connector 667">
            <a:extLst>
              <a:ext uri="{FF2B5EF4-FFF2-40B4-BE49-F238E27FC236}">
                <a16:creationId xmlns:a16="http://schemas.microsoft.com/office/drawing/2014/main" id="{862C2B41-7647-44F1-B7A7-BC894E4AB26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69" name="Curved Connector 668">
            <a:extLst>
              <a:ext uri="{FF2B5EF4-FFF2-40B4-BE49-F238E27FC236}">
                <a16:creationId xmlns:a16="http://schemas.microsoft.com/office/drawing/2014/main" id="{832DF672-7EFF-493C-94E6-6F88D0E0C193}"/>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548</xdr:row>
      <xdr:rowOff>95250</xdr:rowOff>
    </xdr:from>
    <xdr:to>
      <xdr:col>15</xdr:col>
      <xdr:colOff>9525</xdr:colOff>
      <xdr:row>551</xdr:row>
      <xdr:rowOff>85725</xdr:rowOff>
    </xdr:to>
    <xdr:grpSp>
      <xdr:nvGrpSpPr>
        <xdr:cNvPr id="670" name="Group 676">
          <a:extLst>
            <a:ext uri="{FF2B5EF4-FFF2-40B4-BE49-F238E27FC236}">
              <a16:creationId xmlns:a16="http://schemas.microsoft.com/office/drawing/2014/main" id="{4F98F39E-6C54-40C9-83E1-C2283942EC91}"/>
            </a:ext>
          </a:extLst>
        </xdr:cNvPr>
        <xdr:cNvGrpSpPr>
          <a:grpSpLocks/>
        </xdr:cNvGrpSpPr>
      </xdr:nvGrpSpPr>
      <xdr:grpSpPr bwMode="auto">
        <a:xfrm>
          <a:off x="5162550" y="110042325"/>
          <a:ext cx="657225" cy="590550"/>
          <a:chOff x="4676775" y="2971800"/>
          <a:chExt cx="314325" cy="590550"/>
        </a:xfrm>
      </xdr:grpSpPr>
      <xdr:cxnSp macro="">
        <xdr:nvCxnSpPr>
          <xdr:cNvPr id="671" name="Curved Connector 670">
            <a:extLst>
              <a:ext uri="{FF2B5EF4-FFF2-40B4-BE49-F238E27FC236}">
                <a16:creationId xmlns:a16="http://schemas.microsoft.com/office/drawing/2014/main" id="{D590936F-C600-4517-93BF-03DB14CD9F1F}"/>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72" name="Curved Connector 671">
            <a:extLst>
              <a:ext uri="{FF2B5EF4-FFF2-40B4-BE49-F238E27FC236}">
                <a16:creationId xmlns:a16="http://schemas.microsoft.com/office/drawing/2014/main" id="{8620F890-C165-43F3-8D28-121F4D56D18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73" name="Curved Connector 672">
            <a:extLst>
              <a:ext uri="{FF2B5EF4-FFF2-40B4-BE49-F238E27FC236}">
                <a16:creationId xmlns:a16="http://schemas.microsoft.com/office/drawing/2014/main" id="{7DB70220-EA01-47F0-8A55-264FB6E217A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74" name="Curved Connector 673">
            <a:extLst>
              <a:ext uri="{FF2B5EF4-FFF2-40B4-BE49-F238E27FC236}">
                <a16:creationId xmlns:a16="http://schemas.microsoft.com/office/drawing/2014/main" id="{F4A25E4C-0467-46CA-A62D-D9B6C06415B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552</xdr:row>
      <xdr:rowOff>95250</xdr:rowOff>
    </xdr:from>
    <xdr:to>
      <xdr:col>15</xdr:col>
      <xdr:colOff>9525</xdr:colOff>
      <xdr:row>555</xdr:row>
      <xdr:rowOff>85725</xdr:rowOff>
    </xdr:to>
    <xdr:grpSp>
      <xdr:nvGrpSpPr>
        <xdr:cNvPr id="675" name="Group 681">
          <a:extLst>
            <a:ext uri="{FF2B5EF4-FFF2-40B4-BE49-F238E27FC236}">
              <a16:creationId xmlns:a16="http://schemas.microsoft.com/office/drawing/2014/main" id="{28B79F04-6057-41E9-BD34-58F5C004AF84}"/>
            </a:ext>
          </a:extLst>
        </xdr:cNvPr>
        <xdr:cNvGrpSpPr>
          <a:grpSpLocks/>
        </xdr:cNvGrpSpPr>
      </xdr:nvGrpSpPr>
      <xdr:grpSpPr bwMode="auto">
        <a:xfrm>
          <a:off x="5162550" y="110842425"/>
          <a:ext cx="657225" cy="590550"/>
          <a:chOff x="4676775" y="2971800"/>
          <a:chExt cx="314325" cy="590550"/>
        </a:xfrm>
      </xdr:grpSpPr>
      <xdr:cxnSp macro="">
        <xdr:nvCxnSpPr>
          <xdr:cNvPr id="676" name="Curved Connector 675">
            <a:extLst>
              <a:ext uri="{FF2B5EF4-FFF2-40B4-BE49-F238E27FC236}">
                <a16:creationId xmlns:a16="http://schemas.microsoft.com/office/drawing/2014/main" id="{7D69026D-5334-4C00-85F3-6DCC64A5C116}"/>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77" name="Curved Connector 676">
            <a:extLst>
              <a:ext uri="{FF2B5EF4-FFF2-40B4-BE49-F238E27FC236}">
                <a16:creationId xmlns:a16="http://schemas.microsoft.com/office/drawing/2014/main" id="{93C5403D-D2C5-4C2B-9C54-7E896A23601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78" name="Curved Connector 677">
            <a:extLst>
              <a:ext uri="{FF2B5EF4-FFF2-40B4-BE49-F238E27FC236}">
                <a16:creationId xmlns:a16="http://schemas.microsoft.com/office/drawing/2014/main" id="{4381A9DB-6089-4B24-8C78-A796193861A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79" name="Curved Connector 678">
            <a:extLst>
              <a:ext uri="{FF2B5EF4-FFF2-40B4-BE49-F238E27FC236}">
                <a16:creationId xmlns:a16="http://schemas.microsoft.com/office/drawing/2014/main" id="{7AE55994-DB0B-45ED-B768-19CA5ABA551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556</xdr:row>
      <xdr:rowOff>95250</xdr:rowOff>
    </xdr:from>
    <xdr:to>
      <xdr:col>15</xdr:col>
      <xdr:colOff>9525</xdr:colOff>
      <xdr:row>559</xdr:row>
      <xdr:rowOff>85725</xdr:rowOff>
    </xdr:to>
    <xdr:grpSp>
      <xdr:nvGrpSpPr>
        <xdr:cNvPr id="680" name="Group 686">
          <a:extLst>
            <a:ext uri="{FF2B5EF4-FFF2-40B4-BE49-F238E27FC236}">
              <a16:creationId xmlns:a16="http://schemas.microsoft.com/office/drawing/2014/main" id="{6DBED528-1EF9-49A2-B45A-863B882AE388}"/>
            </a:ext>
          </a:extLst>
        </xdr:cNvPr>
        <xdr:cNvGrpSpPr>
          <a:grpSpLocks/>
        </xdr:cNvGrpSpPr>
      </xdr:nvGrpSpPr>
      <xdr:grpSpPr bwMode="auto">
        <a:xfrm>
          <a:off x="5162550" y="111642525"/>
          <a:ext cx="657225" cy="590550"/>
          <a:chOff x="4676775" y="2971800"/>
          <a:chExt cx="314325" cy="590550"/>
        </a:xfrm>
      </xdr:grpSpPr>
      <xdr:cxnSp macro="">
        <xdr:nvCxnSpPr>
          <xdr:cNvPr id="681" name="Curved Connector 680">
            <a:extLst>
              <a:ext uri="{FF2B5EF4-FFF2-40B4-BE49-F238E27FC236}">
                <a16:creationId xmlns:a16="http://schemas.microsoft.com/office/drawing/2014/main" id="{37D032D9-7FA1-4957-86F6-C92EAA1BF85F}"/>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82" name="Curved Connector 681">
            <a:extLst>
              <a:ext uri="{FF2B5EF4-FFF2-40B4-BE49-F238E27FC236}">
                <a16:creationId xmlns:a16="http://schemas.microsoft.com/office/drawing/2014/main" id="{E54AFDBD-4652-49DD-9607-7F82636B7F2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83" name="Curved Connector 682">
            <a:extLst>
              <a:ext uri="{FF2B5EF4-FFF2-40B4-BE49-F238E27FC236}">
                <a16:creationId xmlns:a16="http://schemas.microsoft.com/office/drawing/2014/main" id="{1A8F806D-3AD9-44F0-A618-679FDFD8855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84" name="Curved Connector 683">
            <a:extLst>
              <a:ext uri="{FF2B5EF4-FFF2-40B4-BE49-F238E27FC236}">
                <a16:creationId xmlns:a16="http://schemas.microsoft.com/office/drawing/2014/main" id="{B26FF144-10FB-4F0C-AD9B-E19CA4ECF704}"/>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560</xdr:row>
      <xdr:rowOff>95250</xdr:rowOff>
    </xdr:from>
    <xdr:to>
      <xdr:col>15</xdr:col>
      <xdr:colOff>9525</xdr:colOff>
      <xdr:row>563</xdr:row>
      <xdr:rowOff>85725</xdr:rowOff>
    </xdr:to>
    <xdr:grpSp>
      <xdr:nvGrpSpPr>
        <xdr:cNvPr id="685" name="Group 691">
          <a:extLst>
            <a:ext uri="{FF2B5EF4-FFF2-40B4-BE49-F238E27FC236}">
              <a16:creationId xmlns:a16="http://schemas.microsoft.com/office/drawing/2014/main" id="{14609AA9-6F64-4676-81B4-79F7E50F7B5E}"/>
            </a:ext>
          </a:extLst>
        </xdr:cNvPr>
        <xdr:cNvGrpSpPr>
          <a:grpSpLocks/>
        </xdr:cNvGrpSpPr>
      </xdr:nvGrpSpPr>
      <xdr:grpSpPr bwMode="auto">
        <a:xfrm>
          <a:off x="5162550" y="112442625"/>
          <a:ext cx="657225" cy="590550"/>
          <a:chOff x="4676775" y="2971800"/>
          <a:chExt cx="314325" cy="590550"/>
        </a:xfrm>
      </xdr:grpSpPr>
      <xdr:cxnSp macro="">
        <xdr:nvCxnSpPr>
          <xdr:cNvPr id="686" name="Curved Connector 685">
            <a:extLst>
              <a:ext uri="{FF2B5EF4-FFF2-40B4-BE49-F238E27FC236}">
                <a16:creationId xmlns:a16="http://schemas.microsoft.com/office/drawing/2014/main" id="{5C861F11-60E2-4FFF-8C2E-3CF828A0474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87" name="Curved Connector 686">
            <a:extLst>
              <a:ext uri="{FF2B5EF4-FFF2-40B4-BE49-F238E27FC236}">
                <a16:creationId xmlns:a16="http://schemas.microsoft.com/office/drawing/2014/main" id="{28A157DF-01E3-40F8-A84D-803BB801229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88" name="Curved Connector 687">
            <a:extLst>
              <a:ext uri="{FF2B5EF4-FFF2-40B4-BE49-F238E27FC236}">
                <a16:creationId xmlns:a16="http://schemas.microsoft.com/office/drawing/2014/main" id="{2A77154B-0C5A-4558-A228-C7EAF2875D51}"/>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89" name="Curved Connector 688">
            <a:extLst>
              <a:ext uri="{FF2B5EF4-FFF2-40B4-BE49-F238E27FC236}">
                <a16:creationId xmlns:a16="http://schemas.microsoft.com/office/drawing/2014/main" id="{BA501E2B-C8C0-4CFF-A13D-48B22FC8AAA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564</xdr:row>
      <xdr:rowOff>95250</xdr:rowOff>
    </xdr:from>
    <xdr:to>
      <xdr:col>15</xdr:col>
      <xdr:colOff>9525</xdr:colOff>
      <xdr:row>567</xdr:row>
      <xdr:rowOff>85725</xdr:rowOff>
    </xdr:to>
    <xdr:grpSp>
      <xdr:nvGrpSpPr>
        <xdr:cNvPr id="690" name="Group 696">
          <a:extLst>
            <a:ext uri="{FF2B5EF4-FFF2-40B4-BE49-F238E27FC236}">
              <a16:creationId xmlns:a16="http://schemas.microsoft.com/office/drawing/2014/main" id="{AF11AB59-DB7A-48BC-8A7E-A01262A1D7A4}"/>
            </a:ext>
          </a:extLst>
        </xdr:cNvPr>
        <xdr:cNvGrpSpPr>
          <a:grpSpLocks/>
        </xdr:cNvGrpSpPr>
      </xdr:nvGrpSpPr>
      <xdr:grpSpPr bwMode="auto">
        <a:xfrm>
          <a:off x="5162550" y="113242725"/>
          <a:ext cx="657225" cy="590550"/>
          <a:chOff x="4676775" y="2971800"/>
          <a:chExt cx="314325" cy="590550"/>
        </a:xfrm>
      </xdr:grpSpPr>
      <xdr:cxnSp macro="">
        <xdr:nvCxnSpPr>
          <xdr:cNvPr id="691" name="Curved Connector 690">
            <a:extLst>
              <a:ext uri="{FF2B5EF4-FFF2-40B4-BE49-F238E27FC236}">
                <a16:creationId xmlns:a16="http://schemas.microsoft.com/office/drawing/2014/main" id="{92AA72A3-D179-4928-8ED0-394BFC91578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92" name="Curved Connector 691">
            <a:extLst>
              <a:ext uri="{FF2B5EF4-FFF2-40B4-BE49-F238E27FC236}">
                <a16:creationId xmlns:a16="http://schemas.microsoft.com/office/drawing/2014/main" id="{72FF6FFF-5111-444F-8148-D4AE67B806B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93" name="Curved Connector 692">
            <a:extLst>
              <a:ext uri="{FF2B5EF4-FFF2-40B4-BE49-F238E27FC236}">
                <a16:creationId xmlns:a16="http://schemas.microsoft.com/office/drawing/2014/main" id="{D5B9AB5E-11EC-4A02-9A90-BEBA8764A44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94" name="Curved Connector 693">
            <a:extLst>
              <a:ext uri="{FF2B5EF4-FFF2-40B4-BE49-F238E27FC236}">
                <a16:creationId xmlns:a16="http://schemas.microsoft.com/office/drawing/2014/main" id="{8050C7AE-E462-4102-B109-4D26E4314A8A}"/>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568</xdr:row>
      <xdr:rowOff>95250</xdr:rowOff>
    </xdr:from>
    <xdr:to>
      <xdr:col>15</xdr:col>
      <xdr:colOff>9525</xdr:colOff>
      <xdr:row>571</xdr:row>
      <xdr:rowOff>85725</xdr:rowOff>
    </xdr:to>
    <xdr:grpSp>
      <xdr:nvGrpSpPr>
        <xdr:cNvPr id="695" name="Group 701">
          <a:extLst>
            <a:ext uri="{FF2B5EF4-FFF2-40B4-BE49-F238E27FC236}">
              <a16:creationId xmlns:a16="http://schemas.microsoft.com/office/drawing/2014/main" id="{5683C5A6-E365-4D83-B5E5-133649D23FE5}"/>
            </a:ext>
          </a:extLst>
        </xdr:cNvPr>
        <xdr:cNvGrpSpPr>
          <a:grpSpLocks/>
        </xdr:cNvGrpSpPr>
      </xdr:nvGrpSpPr>
      <xdr:grpSpPr bwMode="auto">
        <a:xfrm>
          <a:off x="5162550" y="114042825"/>
          <a:ext cx="657225" cy="590550"/>
          <a:chOff x="4676775" y="2971800"/>
          <a:chExt cx="314325" cy="590550"/>
        </a:xfrm>
      </xdr:grpSpPr>
      <xdr:cxnSp macro="">
        <xdr:nvCxnSpPr>
          <xdr:cNvPr id="696" name="Curved Connector 695">
            <a:extLst>
              <a:ext uri="{FF2B5EF4-FFF2-40B4-BE49-F238E27FC236}">
                <a16:creationId xmlns:a16="http://schemas.microsoft.com/office/drawing/2014/main" id="{A2B5F4BE-18ED-408C-99DD-87795F424C11}"/>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97" name="Curved Connector 696">
            <a:extLst>
              <a:ext uri="{FF2B5EF4-FFF2-40B4-BE49-F238E27FC236}">
                <a16:creationId xmlns:a16="http://schemas.microsoft.com/office/drawing/2014/main" id="{4560A5EE-8162-4285-999F-C2C31911F80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98" name="Curved Connector 697">
            <a:extLst>
              <a:ext uri="{FF2B5EF4-FFF2-40B4-BE49-F238E27FC236}">
                <a16:creationId xmlns:a16="http://schemas.microsoft.com/office/drawing/2014/main" id="{05990232-B653-4E1F-9DAE-1E272703811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699" name="Curved Connector 698">
            <a:extLst>
              <a:ext uri="{FF2B5EF4-FFF2-40B4-BE49-F238E27FC236}">
                <a16:creationId xmlns:a16="http://schemas.microsoft.com/office/drawing/2014/main" id="{DAF66D0A-17AE-4B14-BF32-CF682CC24B5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572</xdr:row>
      <xdr:rowOff>95250</xdr:rowOff>
    </xdr:from>
    <xdr:to>
      <xdr:col>15</xdr:col>
      <xdr:colOff>9525</xdr:colOff>
      <xdr:row>575</xdr:row>
      <xdr:rowOff>85725</xdr:rowOff>
    </xdr:to>
    <xdr:grpSp>
      <xdr:nvGrpSpPr>
        <xdr:cNvPr id="700" name="Group 706">
          <a:extLst>
            <a:ext uri="{FF2B5EF4-FFF2-40B4-BE49-F238E27FC236}">
              <a16:creationId xmlns:a16="http://schemas.microsoft.com/office/drawing/2014/main" id="{1909B184-427D-4662-A635-0149A1AEB8F9}"/>
            </a:ext>
          </a:extLst>
        </xdr:cNvPr>
        <xdr:cNvGrpSpPr>
          <a:grpSpLocks/>
        </xdr:cNvGrpSpPr>
      </xdr:nvGrpSpPr>
      <xdr:grpSpPr bwMode="auto">
        <a:xfrm>
          <a:off x="5162550" y="114842925"/>
          <a:ext cx="657225" cy="590550"/>
          <a:chOff x="4676775" y="2971800"/>
          <a:chExt cx="314325" cy="590550"/>
        </a:xfrm>
      </xdr:grpSpPr>
      <xdr:cxnSp macro="">
        <xdr:nvCxnSpPr>
          <xdr:cNvPr id="701" name="Curved Connector 700">
            <a:extLst>
              <a:ext uri="{FF2B5EF4-FFF2-40B4-BE49-F238E27FC236}">
                <a16:creationId xmlns:a16="http://schemas.microsoft.com/office/drawing/2014/main" id="{75B55A21-1F5D-43A2-858D-ECD3A3C7DF7E}"/>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02" name="Curved Connector 701">
            <a:extLst>
              <a:ext uri="{FF2B5EF4-FFF2-40B4-BE49-F238E27FC236}">
                <a16:creationId xmlns:a16="http://schemas.microsoft.com/office/drawing/2014/main" id="{8990E1FB-4872-41F4-8E10-C8A95963499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03" name="Curved Connector 702">
            <a:extLst>
              <a:ext uri="{FF2B5EF4-FFF2-40B4-BE49-F238E27FC236}">
                <a16:creationId xmlns:a16="http://schemas.microsoft.com/office/drawing/2014/main" id="{DEBAE145-8960-4D51-89D1-619C97C67D2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04" name="Curved Connector 703">
            <a:extLst>
              <a:ext uri="{FF2B5EF4-FFF2-40B4-BE49-F238E27FC236}">
                <a16:creationId xmlns:a16="http://schemas.microsoft.com/office/drawing/2014/main" id="{D030BDD9-B1F7-4244-84A3-7262792D228E}"/>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576</xdr:row>
      <xdr:rowOff>95250</xdr:rowOff>
    </xdr:from>
    <xdr:to>
      <xdr:col>15</xdr:col>
      <xdr:colOff>9525</xdr:colOff>
      <xdr:row>579</xdr:row>
      <xdr:rowOff>85725</xdr:rowOff>
    </xdr:to>
    <xdr:grpSp>
      <xdr:nvGrpSpPr>
        <xdr:cNvPr id="705" name="Group 711">
          <a:extLst>
            <a:ext uri="{FF2B5EF4-FFF2-40B4-BE49-F238E27FC236}">
              <a16:creationId xmlns:a16="http://schemas.microsoft.com/office/drawing/2014/main" id="{93CD8B76-98BE-42AD-963E-FA1EE7591166}"/>
            </a:ext>
          </a:extLst>
        </xdr:cNvPr>
        <xdr:cNvGrpSpPr>
          <a:grpSpLocks/>
        </xdr:cNvGrpSpPr>
      </xdr:nvGrpSpPr>
      <xdr:grpSpPr bwMode="auto">
        <a:xfrm>
          <a:off x="5162550" y="115643025"/>
          <a:ext cx="657225" cy="590550"/>
          <a:chOff x="4676775" y="2971800"/>
          <a:chExt cx="314325" cy="590550"/>
        </a:xfrm>
      </xdr:grpSpPr>
      <xdr:cxnSp macro="">
        <xdr:nvCxnSpPr>
          <xdr:cNvPr id="706" name="Curved Connector 705">
            <a:extLst>
              <a:ext uri="{FF2B5EF4-FFF2-40B4-BE49-F238E27FC236}">
                <a16:creationId xmlns:a16="http://schemas.microsoft.com/office/drawing/2014/main" id="{00065002-B1B0-4459-8059-E3C2EF99008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07" name="Curved Connector 706">
            <a:extLst>
              <a:ext uri="{FF2B5EF4-FFF2-40B4-BE49-F238E27FC236}">
                <a16:creationId xmlns:a16="http://schemas.microsoft.com/office/drawing/2014/main" id="{79299ED6-F646-4B49-8782-75EB11C72F3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08" name="Curved Connector 707">
            <a:extLst>
              <a:ext uri="{FF2B5EF4-FFF2-40B4-BE49-F238E27FC236}">
                <a16:creationId xmlns:a16="http://schemas.microsoft.com/office/drawing/2014/main" id="{F82C33FF-856C-491A-9BC0-8320C792585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09" name="Curved Connector 708">
            <a:extLst>
              <a:ext uri="{FF2B5EF4-FFF2-40B4-BE49-F238E27FC236}">
                <a16:creationId xmlns:a16="http://schemas.microsoft.com/office/drawing/2014/main" id="{5F4A03C3-701D-4833-AE05-56A92A6B1D9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580</xdr:row>
      <xdr:rowOff>95250</xdr:rowOff>
    </xdr:from>
    <xdr:to>
      <xdr:col>15</xdr:col>
      <xdr:colOff>9525</xdr:colOff>
      <xdr:row>583</xdr:row>
      <xdr:rowOff>85725</xdr:rowOff>
    </xdr:to>
    <xdr:grpSp>
      <xdr:nvGrpSpPr>
        <xdr:cNvPr id="710" name="Group 716">
          <a:extLst>
            <a:ext uri="{FF2B5EF4-FFF2-40B4-BE49-F238E27FC236}">
              <a16:creationId xmlns:a16="http://schemas.microsoft.com/office/drawing/2014/main" id="{81249957-C7B1-418D-AD71-B465E8EE5D6E}"/>
            </a:ext>
          </a:extLst>
        </xdr:cNvPr>
        <xdr:cNvGrpSpPr>
          <a:grpSpLocks/>
        </xdr:cNvGrpSpPr>
      </xdr:nvGrpSpPr>
      <xdr:grpSpPr bwMode="auto">
        <a:xfrm>
          <a:off x="5162550" y="116443125"/>
          <a:ext cx="657225" cy="590550"/>
          <a:chOff x="4676775" y="2971800"/>
          <a:chExt cx="314325" cy="590550"/>
        </a:xfrm>
      </xdr:grpSpPr>
      <xdr:cxnSp macro="">
        <xdr:nvCxnSpPr>
          <xdr:cNvPr id="711" name="Curved Connector 710">
            <a:extLst>
              <a:ext uri="{FF2B5EF4-FFF2-40B4-BE49-F238E27FC236}">
                <a16:creationId xmlns:a16="http://schemas.microsoft.com/office/drawing/2014/main" id="{4C1F1A63-1E20-4AF3-A002-6CFA4FBE33EE}"/>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12" name="Curved Connector 711">
            <a:extLst>
              <a:ext uri="{FF2B5EF4-FFF2-40B4-BE49-F238E27FC236}">
                <a16:creationId xmlns:a16="http://schemas.microsoft.com/office/drawing/2014/main" id="{3A4D3CB5-F443-4B32-B2E5-96F1FFC3D09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13" name="Curved Connector 712">
            <a:extLst>
              <a:ext uri="{FF2B5EF4-FFF2-40B4-BE49-F238E27FC236}">
                <a16:creationId xmlns:a16="http://schemas.microsoft.com/office/drawing/2014/main" id="{1ED08CCF-632E-4CC4-BF5C-C94D53538D3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14" name="Curved Connector 713">
            <a:extLst>
              <a:ext uri="{FF2B5EF4-FFF2-40B4-BE49-F238E27FC236}">
                <a16:creationId xmlns:a16="http://schemas.microsoft.com/office/drawing/2014/main" id="{4A423977-A8EB-4FD7-A677-B7D6677C0B0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584</xdr:row>
      <xdr:rowOff>95250</xdr:rowOff>
    </xdr:from>
    <xdr:to>
      <xdr:col>15</xdr:col>
      <xdr:colOff>9525</xdr:colOff>
      <xdr:row>587</xdr:row>
      <xdr:rowOff>85725</xdr:rowOff>
    </xdr:to>
    <xdr:grpSp>
      <xdr:nvGrpSpPr>
        <xdr:cNvPr id="715" name="Group 721">
          <a:extLst>
            <a:ext uri="{FF2B5EF4-FFF2-40B4-BE49-F238E27FC236}">
              <a16:creationId xmlns:a16="http://schemas.microsoft.com/office/drawing/2014/main" id="{400F1BCC-582A-49AD-A500-D002C1D2DC3F}"/>
            </a:ext>
          </a:extLst>
        </xdr:cNvPr>
        <xdr:cNvGrpSpPr>
          <a:grpSpLocks/>
        </xdr:cNvGrpSpPr>
      </xdr:nvGrpSpPr>
      <xdr:grpSpPr bwMode="auto">
        <a:xfrm>
          <a:off x="5162550" y="117243225"/>
          <a:ext cx="657225" cy="590550"/>
          <a:chOff x="4676775" y="2971800"/>
          <a:chExt cx="314325" cy="590550"/>
        </a:xfrm>
      </xdr:grpSpPr>
      <xdr:cxnSp macro="">
        <xdr:nvCxnSpPr>
          <xdr:cNvPr id="716" name="Curved Connector 715">
            <a:extLst>
              <a:ext uri="{FF2B5EF4-FFF2-40B4-BE49-F238E27FC236}">
                <a16:creationId xmlns:a16="http://schemas.microsoft.com/office/drawing/2014/main" id="{03156EE5-93A8-444D-A68D-2FB4ADEDED2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17" name="Curved Connector 716">
            <a:extLst>
              <a:ext uri="{FF2B5EF4-FFF2-40B4-BE49-F238E27FC236}">
                <a16:creationId xmlns:a16="http://schemas.microsoft.com/office/drawing/2014/main" id="{3EB1BA3F-7356-4179-A473-E48633CB39F7}"/>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18" name="Curved Connector 717">
            <a:extLst>
              <a:ext uri="{FF2B5EF4-FFF2-40B4-BE49-F238E27FC236}">
                <a16:creationId xmlns:a16="http://schemas.microsoft.com/office/drawing/2014/main" id="{A46290E8-05B5-4C4D-93A5-F97D30FB55A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19" name="Curved Connector 718">
            <a:extLst>
              <a:ext uri="{FF2B5EF4-FFF2-40B4-BE49-F238E27FC236}">
                <a16:creationId xmlns:a16="http://schemas.microsoft.com/office/drawing/2014/main" id="{06B872AB-B7A0-4C8F-A34E-14A6917E906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588</xdr:row>
      <xdr:rowOff>95250</xdr:rowOff>
    </xdr:from>
    <xdr:to>
      <xdr:col>15</xdr:col>
      <xdr:colOff>9525</xdr:colOff>
      <xdr:row>591</xdr:row>
      <xdr:rowOff>85725</xdr:rowOff>
    </xdr:to>
    <xdr:grpSp>
      <xdr:nvGrpSpPr>
        <xdr:cNvPr id="720" name="Group 726">
          <a:extLst>
            <a:ext uri="{FF2B5EF4-FFF2-40B4-BE49-F238E27FC236}">
              <a16:creationId xmlns:a16="http://schemas.microsoft.com/office/drawing/2014/main" id="{7BE096B8-5804-4DE2-BDC7-EB168D8E55D7}"/>
            </a:ext>
          </a:extLst>
        </xdr:cNvPr>
        <xdr:cNvGrpSpPr>
          <a:grpSpLocks/>
        </xdr:cNvGrpSpPr>
      </xdr:nvGrpSpPr>
      <xdr:grpSpPr bwMode="auto">
        <a:xfrm>
          <a:off x="5162550" y="118043325"/>
          <a:ext cx="657225" cy="590550"/>
          <a:chOff x="4676775" y="2971800"/>
          <a:chExt cx="314325" cy="590550"/>
        </a:xfrm>
      </xdr:grpSpPr>
      <xdr:cxnSp macro="">
        <xdr:nvCxnSpPr>
          <xdr:cNvPr id="721" name="Curved Connector 720">
            <a:extLst>
              <a:ext uri="{FF2B5EF4-FFF2-40B4-BE49-F238E27FC236}">
                <a16:creationId xmlns:a16="http://schemas.microsoft.com/office/drawing/2014/main" id="{0685B391-A7A6-4E74-A788-D6373FB7FA1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22" name="Curved Connector 721">
            <a:extLst>
              <a:ext uri="{FF2B5EF4-FFF2-40B4-BE49-F238E27FC236}">
                <a16:creationId xmlns:a16="http://schemas.microsoft.com/office/drawing/2014/main" id="{7BD3C711-ACD8-4357-9C34-3B98AA3EF9F5}"/>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23" name="Curved Connector 722">
            <a:extLst>
              <a:ext uri="{FF2B5EF4-FFF2-40B4-BE49-F238E27FC236}">
                <a16:creationId xmlns:a16="http://schemas.microsoft.com/office/drawing/2014/main" id="{2B871DEB-A4F1-46DA-AB00-82E2621779E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24" name="Curved Connector 723">
            <a:extLst>
              <a:ext uri="{FF2B5EF4-FFF2-40B4-BE49-F238E27FC236}">
                <a16:creationId xmlns:a16="http://schemas.microsoft.com/office/drawing/2014/main" id="{2B452A84-D6C9-49C6-8519-5F6633EDCA43}"/>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592</xdr:row>
      <xdr:rowOff>95250</xdr:rowOff>
    </xdr:from>
    <xdr:to>
      <xdr:col>15</xdr:col>
      <xdr:colOff>9525</xdr:colOff>
      <xdr:row>595</xdr:row>
      <xdr:rowOff>85725</xdr:rowOff>
    </xdr:to>
    <xdr:grpSp>
      <xdr:nvGrpSpPr>
        <xdr:cNvPr id="725" name="Group 731">
          <a:extLst>
            <a:ext uri="{FF2B5EF4-FFF2-40B4-BE49-F238E27FC236}">
              <a16:creationId xmlns:a16="http://schemas.microsoft.com/office/drawing/2014/main" id="{EEB568F0-C13D-44A7-A565-FB977F68E64E}"/>
            </a:ext>
          </a:extLst>
        </xdr:cNvPr>
        <xdr:cNvGrpSpPr>
          <a:grpSpLocks/>
        </xdr:cNvGrpSpPr>
      </xdr:nvGrpSpPr>
      <xdr:grpSpPr bwMode="auto">
        <a:xfrm>
          <a:off x="5162550" y="118843425"/>
          <a:ext cx="657225" cy="590550"/>
          <a:chOff x="4676775" y="2971800"/>
          <a:chExt cx="314325" cy="590550"/>
        </a:xfrm>
      </xdr:grpSpPr>
      <xdr:cxnSp macro="">
        <xdr:nvCxnSpPr>
          <xdr:cNvPr id="726" name="Curved Connector 725">
            <a:extLst>
              <a:ext uri="{FF2B5EF4-FFF2-40B4-BE49-F238E27FC236}">
                <a16:creationId xmlns:a16="http://schemas.microsoft.com/office/drawing/2014/main" id="{47D11D28-F0A9-4073-B052-517C5A3197D5}"/>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27" name="Curved Connector 726">
            <a:extLst>
              <a:ext uri="{FF2B5EF4-FFF2-40B4-BE49-F238E27FC236}">
                <a16:creationId xmlns:a16="http://schemas.microsoft.com/office/drawing/2014/main" id="{C4D9DC54-5602-4225-89C3-6B72387E0B66}"/>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28" name="Curved Connector 727">
            <a:extLst>
              <a:ext uri="{FF2B5EF4-FFF2-40B4-BE49-F238E27FC236}">
                <a16:creationId xmlns:a16="http://schemas.microsoft.com/office/drawing/2014/main" id="{FEC3D7F3-FA41-4E2F-B692-8F976CF4476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29" name="Curved Connector 728">
            <a:extLst>
              <a:ext uri="{FF2B5EF4-FFF2-40B4-BE49-F238E27FC236}">
                <a16:creationId xmlns:a16="http://schemas.microsoft.com/office/drawing/2014/main" id="{DB616C99-154E-48D6-9279-B4C16AC117B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596</xdr:row>
      <xdr:rowOff>95250</xdr:rowOff>
    </xdr:from>
    <xdr:to>
      <xdr:col>15</xdr:col>
      <xdr:colOff>9525</xdr:colOff>
      <xdr:row>599</xdr:row>
      <xdr:rowOff>85725</xdr:rowOff>
    </xdr:to>
    <xdr:grpSp>
      <xdr:nvGrpSpPr>
        <xdr:cNvPr id="730" name="Group 736">
          <a:extLst>
            <a:ext uri="{FF2B5EF4-FFF2-40B4-BE49-F238E27FC236}">
              <a16:creationId xmlns:a16="http://schemas.microsoft.com/office/drawing/2014/main" id="{5B4F3881-07E2-4813-8361-75A4AA6D09BF}"/>
            </a:ext>
          </a:extLst>
        </xdr:cNvPr>
        <xdr:cNvGrpSpPr>
          <a:grpSpLocks/>
        </xdr:cNvGrpSpPr>
      </xdr:nvGrpSpPr>
      <xdr:grpSpPr bwMode="auto">
        <a:xfrm>
          <a:off x="5162550" y="119643525"/>
          <a:ext cx="657225" cy="590550"/>
          <a:chOff x="4676775" y="2971800"/>
          <a:chExt cx="314325" cy="590550"/>
        </a:xfrm>
      </xdr:grpSpPr>
      <xdr:cxnSp macro="">
        <xdr:nvCxnSpPr>
          <xdr:cNvPr id="731" name="Curved Connector 730">
            <a:extLst>
              <a:ext uri="{FF2B5EF4-FFF2-40B4-BE49-F238E27FC236}">
                <a16:creationId xmlns:a16="http://schemas.microsoft.com/office/drawing/2014/main" id="{09E5EBEC-E096-4FF8-B693-466794F3AC4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32" name="Curved Connector 731">
            <a:extLst>
              <a:ext uri="{FF2B5EF4-FFF2-40B4-BE49-F238E27FC236}">
                <a16:creationId xmlns:a16="http://schemas.microsoft.com/office/drawing/2014/main" id="{91A8AA56-D7B1-4169-8D97-97AFF6FFC04F}"/>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33" name="Curved Connector 732">
            <a:extLst>
              <a:ext uri="{FF2B5EF4-FFF2-40B4-BE49-F238E27FC236}">
                <a16:creationId xmlns:a16="http://schemas.microsoft.com/office/drawing/2014/main" id="{B2C83A11-7D57-4955-B9B1-8AF02EF1CED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34" name="Curved Connector 733">
            <a:extLst>
              <a:ext uri="{FF2B5EF4-FFF2-40B4-BE49-F238E27FC236}">
                <a16:creationId xmlns:a16="http://schemas.microsoft.com/office/drawing/2014/main" id="{63051CBA-93B0-4E09-9247-BEF5CE0766A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600</xdr:row>
      <xdr:rowOff>95250</xdr:rowOff>
    </xdr:from>
    <xdr:to>
      <xdr:col>15</xdr:col>
      <xdr:colOff>9525</xdr:colOff>
      <xdr:row>603</xdr:row>
      <xdr:rowOff>85725</xdr:rowOff>
    </xdr:to>
    <xdr:grpSp>
      <xdr:nvGrpSpPr>
        <xdr:cNvPr id="735" name="Group 741">
          <a:extLst>
            <a:ext uri="{FF2B5EF4-FFF2-40B4-BE49-F238E27FC236}">
              <a16:creationId xmlns:a16="http://schemas.microsoft.com/office/drawing/2014/main" id="{2EDCD473-4852-443E-9E49-731464FDC4EE}"/>
            </a:ext>
          </a:extLst>
        </xdr:cNvPr>
        <xdr:cNvGrpSpPr>
          <a:grpSpLocks/>
        </xdr:cNvGrpSpPr>
      </xdr:nvGrpSpPr>
      <xdr:grpSpPr bwMode="auto">
        <a:xfrm>
          <a:off x="5162550" y="120443625"/>
          <a:ext cx="657225" cy="590550"/>
          <a:chOff x="4676775" y="2971800"/>
          <a:chExt cx="314325" cy="590550"/>
        </a:xfrm>
      </xdr:grpSpPr>
      <xdr:cxnSp macro="">
        <xdr:nvCxnSpPr>
          <xdr:cNvPr id="736" name="Curved Connector 735">
            <a:extLst>
              <a:ext uri="{FF2B5EF4-FFF2-40B4-BE49-F238E27FC236}">
                <a16:creationId xmlns:a16="http://schemas.microsoft.com/office/drawing/2014/main" id="{6A126175-0F6C-42DF-976F-B942DAAF569A}"/>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37" name="Curved Connector 736">
            <a:extLst>
              <a:ext uri="{FF2B5EF4-FFF2-40B4-BE49-F238E27FC236}">
                <a16:creationId xmlns:a16="http://schemas.microsoft.com/office/drawing/2014/main" id="{518CE060-6177-4962-91CF-FC6E8313270B}"/>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38" name="Curved Connector 737">
            <a:extLst>
              <a:ext uri="{FF2B5EF4-FFF2-40B4-BE49-F238E27FC236}">
                <a16:creationId xmlns:a16="http://schemas.microsoft.com/office/drawing/2014/main" id="{2A3124E6-8D99-4979-AD0B-18BF0BBF9D9D}"/>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39" name="Curved Connector 738">
            <a:extLst>
              <a:ext uri="{FF2B5EF4-FFF2-40B4-BE49-F238E27FC236}">
                <a16:creationId xmlns:a16="http://schemas.microsoft.com/office/drawing/2014/main" id="{EC57E35E-115F-4810-8B52-366696BB86BB}"/>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604</xdr:row>
      <xdr:rowOff>95250</xdr:rowOff>
    </xdr:from>
    <xdr:to>
      <xdr:col>15</xdr:col>
      <xdr:colOff>9525</xdr:colOff>
      <xdr:row>607</xdr:row>
      <xdr:rowOff>85725</xdr:rowOff>
    </xdr:to>
    <xdr:grpSp>
      <xdr:nvGrpSpPr>
        <xdr:cNvPr id="740" name="Group 746">
          <a:extLst>
            <a:ext uri="{FF2B5EF4-FFF2-40B4-BE49-F238E27FC236}">
              <a16:creationId xmlns:a16="http://schemas.microsoft.com/office/drawing/2014/main" id="{7530E19E-B312-4067-A338-7C40898C2CB4}"/>
            </a:ext>
          </a:extLst>
        </xdr:cNvPr>
        <xdr:cNvGrpSpPr>
          <a:grpSpLocks/>
        </xdr:cNvGrpSpPr>
      </xdr:nvGrpSpPr>
      <xdr:grpSpPr bwMode="auto">
        <a:xfrm>
          <a:off x="5162550" y="121243725"/>
          <a:ext cx="657225" cy="590550"/>
          <a:chOff x="4676775" y="2971800"/>
          <a:chExt cx="314325" cy="590550"/>
        </a:xfrm>
      </xdr:grpSpPr>
      <xdr:cxnSp macro="">
        <xdr:nvCxnSpPr>
          <xdr:cNvPr id="741" name="Curved Connector 740">
            <a:extLst>
              <a:ext uri="{FF2B5EF4-FFF2-40B4-BE49-F238E27FC236}">
                <a16:creationId xmlns:a16="http://schemas.microsoft.com/office/drawing/2014/main" id="{405FACD6-DEFB-4A8F-8D17-755EB0F0D3C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42" name="Curved Connector 741">
            <a:extLst>
              <a:ext uri="{FF2B5EF4-FFF2-40B4-BE49-F238E27FC236}">
                <a16:creationId xmlns:a16="http://schemas.microsoft.com/office/drawing/2014/main" id="{44412F98-ED74-4508-93A4-DDDE9FEDD4DF}"/>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43" name="Curved Connector 742">
            <a:extLst>
              <a:ext uri="{FF2B5EF4-FFF2-40B4-BE49-F238E27FC236}">
                <a16:creationId xmlns:a16="http://schemas.microsoft.com/office/drawing/2014/main" id="{BDAE1016-8B02-4E7D-99B7-EA1B82863A0B}"/>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44" name="Curved Connector 743">
            <a:extLst>
              <a:ext uri="{FF2B5EF4-FFF2-40B4-BE49-F238E27FC236}">
                <a16:creationId xmlns:a16="http://schemas.microsoft.com/office/drawing/2014/main" id="{E4258930-BC01-4646-AFAA-C5C6C08ABAC1}"/>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608</xdr:row>
      <xdr:rowOff>95250</xdr:rowOff>
    </xdr:from>
    <xdr:to>
      <xdr:col>15</xdr:col>
      <xdr:colOff>9525</xdr:colOff>
      <xdr:row>611</xdr:row>
      <xdr:rowOff>85725</xdr:rowOff>
    </xdr:to>
    <xdr:grpSp>
      <xdr:nvGrpSpPr>
        <xdr:cNvPr id="745" name="Group 751">
          <a:extLst>
            <a:ext uri="{FF2B5EF4-FFF2-40B4-BE49-F238E27FC236}">
              <a16:creationId xmlns:a16="http://schemas.microsoft.com/office/drawing/2014/main" id="{4FF58838-4B74-4156-B3C7-C0B05B59BEF8}"/>
            </a:ext>
          </a:extLst>
        </xdr:cNvPr>
        <xdr:cNvGrpSpPr>
          <a:grpSpLocks/>
        </xdr:cNvGrpSpPr>
      </xdr:nvGrpSpPr>
      <xdr:grpSpPr bwMode="auto">
        <a:xfrm>
          <a:off x="5162550" y="122043825"/>
          <a:ext cx="657225" cy="590550"/>
          <a:chOff x="4676775" y="2971800"/>
          <a:chExt cx="314325" cy="590550"/>
        </a:xfrm>
      </xdr:grpSpPr>
      <xdr:cxnSp macro="">
        <xdr:nvCxnSpPr>
          <xdr:cNvPr id="746" name="Curved Connector 745">
            <a:extLst>
              <a:ext uri="{FF2B5EF4-FFF2-40B4-BE49-F238E27FC236}">
                <a16:creationId xmlns:a16="http://schemas.microsoft.com/office/drawing/2014/main" id="{891270EC-2006-4EDE-95DD-DF488E5245C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47" name="Curved Connector 746">
            <a:extLst>
              <a:ext uri="{FF2B5EF4-FFF2-40B4-BE49-F238E27FC236}">
                <a16:creationId xmlns:a16="http://schemas.microsoft.com/office/drawing/2014/main" id="{21B75839-3401-40BB-9190-10F2B2F8BA8A}"/>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48" name="Curved Connector 747">
            <a:extLst>
              <a:ext uri="{FF2B5EF4-FFF2-40B4-BE49-F238E27FC236}">
                <a16:creationId xmlns:a16="http://schemas.microsoft.com/office/drawing/2014/main" id="{CA95FC53-848B-4CAD-8031-A99A8155E023}"/>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49" name="Curved Connector 748">
            <a:extLst>
              <a:ext uri="{FF2B5EF4-FFF2-40B4-BE49-F238E27FC236}">
                <a16:creationId xmlns:a16="http://schemas.microsoft.com/office/drawing/2014/main" id="{BE2EDB9C-C591-4675-9704-7748C9F881A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612</xdr:row>
      <xdr:rowOff>95250</xdr:rowOff>
    </xdr:from>
    <xdr:to>
      <xdr:col>15</xdr:col>
      <xdr:colOff>9525</xdr:colOff>
      <xdr:row>615</xdr:row>
      <xdr:rowOff>85725</xdr:rowOff>
    </xdr:to>
    <xdr:grpSp>
      <xdr:nvGrpSpPr>
        <xdr:cNvPr id="750" name="Group 756">
          <a:extLst>
            <a:ext uri="{FF2B5EF4-FFF2-40B4-BE49-F238E27FC236}">
              <a16:creationId xmlns:a16="http://schemas.microsoft.com/office/drawing/2014/main" id="{74577361-5122-4EB1-A924-2887220B284F}"/>
            </a:ext>
          </a:extLst>
        </xdr:cNvPr>
        <xdr:cNvGrpSpPr>
          <a:grpSpLocks/>
        </xdr:cNvGrpSpPr>
      </xdr:nvGrpSpPr>
      <xdr:grpSpPr bwMode="auto">
        <a:xfrm>
          <a:off x="5162550" y="122843925"/>
          <a:ext cx="657225" cy="590550"/>
          <a:chOff x="4676775" y="2971800"/>
          <a:chExt cx="314325" cy="590550"/>
        </a:xfrm>
      </xdr:grpSpPr>
      <xdr:cxnSp macro="">
        <xdr:nvCxnSpPr>
          <xdr:cNvPr id="751" name="Curved Connector 750">
            <a:extLst>
              <a:ext uri="{FF2B5EF4-FFF2-40B4-BE49-F238E27FC236}">
                <a16:creationId xmlns:a16="http://schemas.microsoft.com/office/drawing/2014/main" id="{FFBC2738-CAD4-4590-BB22-E469230E14A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52" name="Curved Connector 751">
            <a:extLst>
              <a:ext uri="{FF2B5EF4-FFF2-40B4-BE49-F238E27FC236}">
                <a16:creationId xmlns:a16="http://schemas.microsoft.com/office/drawing/2014/main" id="{0D8F38DE-FBD5-484E-8E58-C530706FB23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53" name="Curved Connector 752">
            <a:extLst>
              <a:ext uri="{FF2B5EF4-FFF2-40B4-BE49-F238E27FC236}">
                <a16:creationId xmlns:a16="http://schemas.microsoft.com/office/drawing/2014/main" id="{C1AE9A74-2328-4F63-8DCB-647B7716DC9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54" name="Curved Connector 753">
            <a:extLst>
              <a:ext uri="{FF2B5EF4-FFF2-40B4-BE49-F238E27FC236}">
                <a16:creationId xmlns:a16="http://schemas.microsoft.com/office/drawing/2014/main" id="{B9C242C9-86FB-4FAF-8CD2-AB29F3A42C9E}"/>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616</xdr:row>
      <xdr:rowOff>95250</xdr:rowOff>
    </xdr:from>
    <xdr:to>
      <xdr:col>15</xdr:col>
      <xdr:colOff>9525</xdr:colOff>
      <xdr:row>619</xdr:row>
      <xdr:rowOff>85725</xdr:rowOff>
    </xdr:to>
    <xdr:grpSp>
      <xdr:nvGrpSpPr>
        <xdr:cNvPr id="755" name="Group 761">
          <a:extLst>
            <a:ext uri="{FF2B5EF4-FFF2-40B4-BE49-F238E27FC236}">
              <a16:creationId xmlns:a16="http://schemas.microsoft.com/office/drawing/2014/main" id="{1052C3FE-7814-4E14-BB28-C22381EABA04}"/>
            </a:ext>
          </a:extLst>
        </xdr:cNvPr>
        <xdr:cNvGrpSpPr>
          <a:grpSpLocks/>
        </xdr:cNvGrpSpPr>
      </xdr:nvGrpSpPr>
      <xdr:grpSpPr bwMode="auto">
        <a:xfrm>
          <a:off x="5162550" y="123644025"/>
          <a:ext cx="657225" cy="590550"/>
          <a:chOff x="4676775" y="2971800"/>
          <a:chExt cx="314325" cy="590550"/>
        </a:xfrm>
      </xdr:grpSpPr>
      <xdr:cxnSp macro="">
        <xdr:nvCxnSpPr>
          <xdr:cNvPr id="756" name="Curved Connector 755">
            <a:extLst>
              <a:ext uri="{FF2B5EF4-FFF2-40B4-BE49-F238E27FC236}">
                <a16:creationId xmlns:a16="http://schemas.microsoft.com/office/drawing/2014/main" id="{E4D5067E-AB8E-4BA1-81D1-34596303F904}"/>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57" name="Curved Connector 756">
            <a:extLst>
              <a:ext uri="{FF2B5EF4-FFF2-40B4-BE49-F238E27FC236}">
                <a16:creationId xmlns:a16="http://schemas.microsoft.com/office/drawing/2014/main" id="{B8C1B1D9-8673-4675-80FE-FAD05E52B0AD}"/>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58" name="Curved Connector 757">
            <a:extLst>
              <a:ext uri="{FF2B5EF4-FFF2-40B4-BE49-F238E27FC236}">
                <a16:creationId xmlns:a16="http://schemas.microsoft.com/office/drawing/2014/main" id="{A8ADBE2C-A43A-4D6F-A46F-3DBB016B01B0}"/>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59" name="Curved Connector 758">
            <a:extLst>
              <a:ext uri="{FF2B5EF4-FFF2-40B4-BE49-F238E27FC236}">
                <a16:creationId xmlns:a16="http://schemas.microsoft.com/office/drawing/2014/main" id="{2BB95F57-2020-4373-B875-DA5BD6AC128C}"/>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620</xdr:row>
      <xdr:rowOff>95250</xdr:rowOff>
    </xdr:from>
    <xdr:to>
      <xdr:col>15</xdr:col>
      <xdr:colOff>9525</xdr:colOff>
      <xdr:row>623</xdr:row>
      <xdr:rowOff>85725</xdr:rowOff>
    </xdr:to>
    <xdr:grpSp>
      <xdr:nvGrpSpPr>
        <xdr:cNvPr id="760" name="Group 766">
          <a:extLst>
            <a:ext uri="{FF2B5EF4-FFF2-40B4-BE49-F238E27FC236}">
              <a16:creationId xmlns:a16="http://schemas.microsoft.com/office/drawing/2014/main" id="{D631282D-A643-4D9F-ABA7-D95F89744EA4}"/>
            </a:ext>
          </a:extLst>
        </xdr:cNvPr>
        <xdr:cNvGrpSpPr>
          <a:grpSpLocks/>
        </xdr:cNvGrpSpPr>
      </xdr:nvGrpSpPr>
      <xdr:grpSpPr bwMode="auto">
        <a:xfrm>
          <a:off x="5162550" y="124444125"/>
          <a:ext cx="657225" cy="590550"/>
          <a:chOff x="4676775" y="2971800"/>
          <a:chExt cx="314325" cy="590550"/>
        </a:xfrm>
      </xdr:grpSpPr>
      <xdr:cxnSp macro="">
        <xdr:nvCxnSpPr>
          <xdr:cNvPr id="761" name="Curved Connector 760">
            <a:extLst>
              <a:ext uri="{FF2B5EF4-FFF2-40B4-BE49-F238E27FC236}">
                <a16:creationId xmlns:a16="http://schemas.microsoft.com/office/drawing/2014/main" id="{4527A31A-3570-4183-A706-F9512FB21113}"/>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62" name="Curved Connector 761">
            <a:extLst>
              <a:ext uri="{FF2B5EF4-FFF2-40B4-BE49-F238E27FC236}">
                <a16:creationId xmlns:a16="http://schemas.microsoft.com/office/drawing/2014/main" id="{F4A30E96-41E7-448A-A09C-C2E93C329BB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63" name="Curved Connector 762">
            <a:extLst>
              <a:ext uri="{FF2B5EF4-FFF2-40B4-BE49-F238E27FC236}">
                <a16:creationId xmlns:a16="http://schemas.microsoft.com/office/drawing/2014/main" id="{28F62934-0C04-424C-A099-5226FC1D8A08}"/>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64" name="Curved Connector 763">
            <a:extLst>
              <a:ext uri="{FF2B5EF4-FFF2-40B4-BE49-F238E27FC236}">
                <a16:creationId xmlns:a16="http://schemas.microsoft.com/office/drawing/2014/main" id="{53B3584A-9562-4208-9A80-AC60D1877C0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624</xdr:row>
      <xdr:rowOff>95250</xdr:rowOff>
    </xdr:from>
    <xdr:to>
      <xdr:col>15</xdr:col>
      <xdr:colOff>9525</xdr:colOff>
      <xdr:row>627</xdr:row>
      <xdr:rowOff>85725</xdr:rowOff>
    </xdr:to>
    <xdr:grpSp>
      <xdr:nvGrpSpPr>
        <xdr:cNvPr id="765" name="Group 771">
          <a:extLst>
            <a:ext uri="{FF2B5EF4-FFF2-40B4-BE49-F238E27FC236}">
              <a16:creationId xmlns:a16="http://schemas.microsoft.com/office/drawing/2014/main" id="{BC81C6BA-676B-4505-BB48-FE79A309B86F}"/>
            </a:ext>
          </a:extLst>
        </xdr:cNvPr>
        <xdr:cNvGrpSpPr>
          <a:grpSpLocks/>
        </xdr:cNvGrpSpPr>
      </xdr:nvGrpSpPr>
      <xdr:grpSpPr bwMode="auto">
        <a:xfrm>
          <a:off x="5162550" y="125244225"/>
          <a:ext cx="657225" cy="590550"/>
          <a:chOff x="4676775" y="2971800"/>
          <a:chExt cx="314325" cy="590550"/>
        </a:xfrm>
      </xdr:grpSpPr>
      <xdr:cxnSp macro="">
        <xdr:nvCxnSpPr>
          <xdr:cNvPr id="766" name="Curved Connector 765">
            <a:extLst>
              <a:ext uri="{FF2B5EF4-FFF2-40B4-BE49-F238E27FC236}">
                <a16:creationId xmlns:a16="http://schemas.microsoft.com/office/drawing/2014/main" id="{C490D0A4-FA84-4B40-B3E2-1DEB5A1C5E59}"/>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67" name="Curved Connector 766">
            <a:extLst>
              <a:ext uri="{FF2B5EF4-FFF2-40B4-BE49-F238E27FC236}">
                <a16:creationId xmlns:a16="http://schemas.microsoft.com/office/drawing/2014/main" id="{A45F7A35-CFBE-4971-8D9D-19A52691BF04}"/>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68" name="Curved Connector 767">
            <a:extLst>
              <a:ext uri="{FF2B5EF4-FFF2-40B4-BE49-F238E27FC236}">
                <a16:creationId xmlns:a16="http://schemas.microsoft.com/office/drawing/2014/main" id="{11FEC1FE-5F36-4D93-B255-021D5354985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69" name="Curved Connector 768">
            <a:extLst>
              <a:ext uri="{FF2B5EF4-FFF2-40B4-BE49-F238E27FC236}">
                <a16:creationId xmlns:a16="http://schemas.microsoft.com/office/drawing/2014/main" id="{B5E7EDF9-F334-4DE7-807A-6E3986C473DF}"/>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628</xdr:row>
      <xdr:rowOff>95250</xdr:rowOff>
    </xdr:from>
    <xdr:to>
      <xdr:col>15</xdr:col>
      <xdr:colOff>9525</xdr:colOff>
      <xdr:row>631</xdr:row>
      <xdr:rowOff>85725</xdr:rowOff>
    </xdr:to>
    <xdr:grpSp>
      <xdr:nvGrpSpPr>
        <xdr:cNvPr id="770" name="Group 776">
          <a:extLst>
            <a:ext uri="{FF2B5EF4-FFF2-40B4-BE49-F238E27FC236}">
              <a16:creationId xmlns:a16="http://schemas.microsoft.com/office/drawing/2014/main" id="{E5E08D55-E151-4EFB-B221-62E6D65A3D37}"/>
            </a:ext>
          </a:extLst>
        </xdr:cNvPr>
        <xdr:cNvGrpSpPr>
          <a:grpSpLocks/>
        </xdr:cNvGrpSpPr>
      </xdr:nvGrpSpPr>
      <xdr:grpSpPr bwMode="auto">
        <a:xfrm>
          <a:off x="5162550" y="126044325"/>
          <a:ext cx="657225" cy="590550"/>
          <a:chOff x="4676775" y="2971800"/>
          <a:chExt cx="314325" cy="590550"/>
        </a:xfrm>
      </xdr:grpSpPr>
      <xdr:cxnSp macro="">
        <xdr:nvCxnSpPr>
          <xdr:cNvPr id="771" name="Curved Connector 770">
            <a:extLst>
              <a:ext uri="{FF2B5EF4-FFF2-40B4-BE49-F238E27FC236}">
                <a16:creationId xmlns:a16="http://schemas.microsoft.com/office/drawing/2014/main" id="{65EDF194-092E-4C50-A024-A1C64C1DD02F}"/>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72" name="Curved Connector 771">
            <a:extLst>
              <a:ext uri="{FF2B5EF4-FFF2-40B4-BE49-F238E27FC236}">
                <a16:creationId xmlns:a16="http://schemas.microsoft.com/office/drawing/2014/main" id="{3CC8468B-9FEB-4A47-888C-7C41ED672325}"/>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73" name="Curved Connector 772">
            <a:extLst>
              <a:ext uri="{FF2B5EF4-FFF2-40B4-BE49-F238E27FC236}">
                <a16:creationId xmlns:a16="http://schemas.microsoft.com/office/drawing/2014/main" id="{FA1610E6-339D-4A49-B514-15C54C4063BE}"/>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74" name="Curved Connector 773">
            <a:extLst>
              <a:ext uri="{FF2B5EF4-FFF2-40B4-BE49-F238E27FC236}">
                <a16:creationId xmlns:a16="http://schemas.microsoft.com/office/drawing/2014/main" id="{8925F61A-1F94-4BA5-A8FA-B285A575BD1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632</xdr:row>
      <xdr:rowOff>95250</xdr:rowOff>
    </xdr:from>
    <xdr:to>
      <xdr:col>15</xdr:col>
      <xdr:colOff>9525</xdr:colOff>
      <xdr:row>635</xdr:row>
      <xdr:rowOff>85725</xdr:rowOff>
    </xdr:to>
    <xdr:grpSp>
      <xdr:nvGrpSpPr>
        <xdr:cNvPr id="775" name="Group 781">
          <a:extLst>
            <a:ext uri="{FF2B5EF4-FFF2-40B4-BE49-F238E27FC236}">
              <a16:creationId xmlns:a16="http://schemas.microsoft.com/office/drawing/2014/main" id="{0EA282E9-D1C2-407A-8451-464EDDBC4EE3}"/>
            </a:ext>
          </a:extLst>
        </xdr:cNvPr>
        <xdr:cNvGrpSpPr>
          <a:grpSpLocks/>
        </xdr:cNvGrpSpPr>
      </xdr:nvGrpSpPr>
      <xdr:grpSpPr bwMode="auto">
        <a:xfrm>
          <a:off x="5162550" y="126844425"/>
          <a:ext cx="657225" cy="590550"/>
          <a:chOff x="4676775" y="2971800"/>
          <a:chExt cx="314325" cy="590550"/>
        </a:xfrm>
      </xdr:grpSpPr>
      <xdr:cxnSp macro="">
        <xdr:nvCxnSpPr>
          <xdr:cNvPr id="776" name="Curved Connector 775">
            <a:extLst>
              <a:ext uri="{FF2B5EF4-FFF2-40B4-BE49-F238E27FC236}">
                <a16:creationId xmlns:a16="http://schemas.microsoft.com/office/drawing/2014/main" id="{45876675-3E49-4D05-8E44-F24F32C9EE42}"/>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77" name="Curved Connector 776">
            <a:extLst>
              <a:ext uri="{FF2B5EF4-FFF2-40B4-BE49-F238E27FC236}">
                <a16:creationId xmlns:a16="http://schemas.microsoft.com/office/drawing/2014/main" id="{773C202F-C21A-4C85-883C-EE775CA6F69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78" name="Curved Connector 777">
            <a:extLst>
              <a:ext uri="{FF2B5EF4-FFF2-40B4-BE49-F238E27FC236}">
                <a16:creationId xmlns:a16="http://schemas.microsoft.com/office/drawing/2014/main" id="{67F8743A-A255-4A02-82A8-29777CC127E9}"/>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79" name="Curved Connector 778">
            <a:extLst>
              <a:ext uri="{FF2B5EF4-FFF2-40B4-BE49-F238E27FC236}">
                <a16:creationId xmlns:a16="http://schemas.microsoft.com/office/drawing/2014/main" id="{25759AC8-A737-46F4-978F-4AE16759DDB3}"/>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636</xdr:row>
      <xdr:rowOff>95250</xdr:rowOff>
    </xdr:from>
    <xdr:to>
      <xdr:col>15</xdr:col>
      <xdr:colOff>9525</xdr:colOff>
      <xdr:row>639</xdr:row>
      <xdr:rowOff>85725</xdr:rowOff>
    </xdr:to>
    <xdr:grpSp>
      <xdr:nvGrpSpPr>
        <xdr:cNvPr id="780" name="Group 786">
          <a:extLst>
            <a:ext uri="{FF2B5EF4-FFF2-40B4-BE49-F238E27FC236}">
              <a16:creationId xmlns:a16="http://schemas.microsoft.com/office/drawing/2014/main" id="{E70F3ECA-79A6-4712-9464-A550376F52BB}"/>
            </a:ext>
          </a:extLst>
        </xdr:cNvPr>
        <xdr:cNvGrpSpPr>
          <a:grpSpLocks/>
        </xdr:cNvGrpSpPr>
      </xdr:nvGrpSpPr>
      <xdr:grpSpPr bwMode="auto">
        <a:xfrm>
          <a:off x="5162550" y="127644525"/>
          <a:ext cx="657225" cy="590550"/>
          <a:chOff x="4676775" y="2971800"/>
          <a:chExt cx="314325" cy="590550"/>
        </a:xfrm>
      </xdr:grpSpPr>
      <xdr:cxnSp macro="">
        <xdr:nvCxnSpPr>
          <xdr:cNvPr id="781" name="Curved Connector 780">
            <a:extLst>
              <a:ext uri="{FF2B5EF4-FFF2-40B4-BE49-F238E27FC236}">
                <a16:creationId xmlns:a16="http://schemas.microsoft.com/office/drawing/2014/main" id="{3FFEC4BC-351F-4092-8393-9593442BA43B}"/>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82" name="Curved Connector 781">
            <a:extLst>
              <a:ext uri="{FF2B5EF4-FFF2-40B4-BE49-F238E27FC236}">
                <a16:creationId xmlns:a16="http://schemas.microsoft.com/office/drawing/2014/main" id="{21E23047-7A00-4FDA-87A2-DFAB474A420E}"/>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83" name="Curved Connector 782">
            <a:extLst>
              <a:ext uri="{FF2B5EF4-FFF2-40B4-BE49-F238E27FC236}">
                <a16:creationId xmlns:a16="http://schemas.microsoft.com/office/drawing/2014/main" id="{DF973BBB-62CF-4C28-9A43-B78969EFF7A7}"/>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84" name="Curved Connector 783">
            <a:extLst>
              <a:ext uri="{FF2B5EF4-FFF2-40B4-BE49-F238E27FC236}">
                <a16:creationId xmlns:a16="http://schemas.microsoft.com/office/drawing/2014/main" id="{9A8E4883-A401-48B8-9B38-B0371BC8959A}"/>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640</xdr:row>
      <xdr:rowOff>95250</xdr:rowOff>
    </xdr:from>
    <xdr:to>
      <xdr:col>15</xdr:col>
      <xdr:colOff>9525</xdr:colOff>
      <xdr:row>643</xdr:row>
      <xdr:rowOff>85725</xdr:rowOff>
    </xdr:to>
    <xdr:grpSp>
      <xdr:nvGrpSpPr>
        <xdr:cNvPr id="785" name="Group 791">
          <a:extLst>
            <a:ext uri="{FF2B5EF4-FFF2-40B4-BE49-F238E27FC236}">
              <a16:creationId xmlns:a16="http://schemas.microsoft.com/office/drawing/2014/main" id="{BC72878B-B190-44D0-8E15-6CD1303B1FD0}"/>
            </a:ext>
          </a:extLst>
        </xdr:cNvPr>
        <xdr:cNvGrpSpPr>
          <a:grpSpLocks/>
        </xdr:cNvGrpSpPr>
      </xdr:nvGrpSpPr>
      <xdr:grpSpPr bwMode="auto">
        <a:xfrm>
          <a:off x="5162550" y="128444625"/>
          <a:ext cx="657225" cy="590550"/>
          <a:chOff x="4676775" y="2971800"/>
          <a:chExt cx="314325" cy="590550"/>
        </a:xfrm>
      </xdr:grpSpPr>
      <xdr:cxnSp macro="">
        <xdr:nvCxnSpPr>
          <xdr:cNvPr id="786" name="Curved Connector 785">
            <a:extLst>
              <a:ext uri="{FF2B5EF4-FFF2-40B4-BE49-F238E27FC236}">
                <a16:creationId xmlns:a16="http://schemas.microsoft.com/office/drawing/2014/main" id="{B42E0863-2CFF-4A19-B59D-936EEBF9658F}"/>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87" name="Curved Connector 786">
            <a:extLst>
              <a:ext uri="{FF2B5EF4-FFF2-40B4-BE49-F238E27FC236}">
                <a16:creationId xmlns:a16="http://schemas.microsoft.com/office/drawing/2014/main" id="{C3EBD771-5267-4A28-956D-5E8AF6AD0DA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88" name="Curved Connector 787">
            <a:extLst>
              <a:ext uri="{FF2B5EF4-FFF2-40B4-BE49-F238E27FC236}">
                <a16:creationId xmlns:a16="http://schemas.microsoft.com/office/drawing/2014/main" id="{8969C660-E074-412B-947A-DC10061F3D2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89" name="Curved Connector 788">
            <a:extLst>
              <a:ext uri="{FF2B5EF4-FFF2-40B4-BE49-F238E27FC236}">
                <a16:creationId xmlns:a16="http://schemas.microsoft.com/office/drawing/2014/main" id="{0019F84A-C20A-4035-AB52-B3A01316DEF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644</xdr:row>
      <xdr:rowOff>95250</xdr:rowOff>
    </xdr:from>
    <xdr:to>
      <xdr:col>15</xdr:col>
      <xdr:colOff>9525</xdr:colOff>
      <xdr:row>647</xdr:row>
      <xdr:rowOff>85725</xdr:rowOff>
    </xdr:to>
    <xdr:grpSp>
      <xdr:nvGrpSpPr>
        <xdr:cNvPr id="790" name="Group 796">
          <a:extLst>
            <a:ext uri="{FF2B5EF4-FFF2-40B4-BE49-F238E27FC236}">
              <a16:creationId xmlns:a16="http://schemas.microsoft.com/office/drawing/2014/main" id="{57B3EC07-6BD3-4686-915D-6035DA225937}"/>
            </a:ext>
          </a:extLst>
        </xdr:cNvPr>
        <xdr:cNvGrpSpPr>
          <a:grpSpLocks/>
        </xdr:cNvGrpSpPr>
      </xdr:nvGrpSpPr>
      <xdr:grpSpPr bwMode="auto">
        <a:xfrm>
          <a:off x="5162550" y="129244725"/>
          <a:ext cx="657225" cy="590550"/>
          <a:chOff x="4676775" y="2971800"/>
          <a:chExt cx="314325" cy="590550"/>
        </a:xfrm>
      </xdr:grpSpPr>
      <xdr:cxnSp macro="">
        <xdr:nvCxnSpPr>
          <xdr:cNvPr id="791" name="Curved Connector 790">
            <a:extLst>
              <a:ext uri="{FF2B5EF4-FFF2-40B4-BE49-F238E27FC236}">
                <a16:creationId xmlns:a16="http://schemas.microsoft.com/office/drawing/2014/main" id="{503B4770-337B-40E9-A869-416A48B798BE}"/>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92" name="Curved Connector 791">
            <a:extLst>
              <a:ext uri="{FF2B5EF4-FFF2-40B4-BE49-F238E27FC236}">
                <a16:creationId xmlns:a16="http://schemas.microsoft.com/office/drawing/2014/main" id="{F58A274A-B4ED-470F-8A55-F3875F609B11}"/>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93" name="Curved Connector 792">
            <a:extLst>
              <a:ext uri="{FF2B5EF4-FFF2-40B4-BE49-F238E27FC236}">
                <a16:creationId xmlns:a16="http://schemas.microsoft.com/office/drawing/2014/main" id="{E4C49693-32D5-4F58-A58B-A36DD4E336A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94" name="Curved Connector 793">
            <a:extLst>
              <a:ext uri="{FF2B5EF4-FFF2-40B4-BE49-F238E27FC236}">
                <a16:creationId xmlns:a16="http://schemas.microsoft.com/office/drawing/2014/main" id="{0DCC2144-091B-463A-BA51-FF099D312DD0}"/>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648</xdr:row>
      <xdr:rowOff>95250</xdr:rowOff>
    </xdr:from>
    <xdr:to>
      <xdr:col>15</xdr:col>
      <xdr:colOff>9525</xdr:colOff>
      <xdr:row>651</xdr:row>
      <xdr:rowOff>85725</xdr:rowOff>
    </xdr:to>
    <xdr:grpSp>
      <xdr:nvGrpSpPr>
        <xdr:cNvPr id="795" name="Group 801">
          <a:extLst>
            <a:ext uri="{FF2B5EF4-FFF2-40B4-BE49-F238E27FC236}">
              <a16:creationId xmlns:a16="http://schemas.microsoft.com/office/drawing/2014/main" id="{3D8783B0-0388-40E6-93D4-1B35D333811B}"/>
            </a:ext>
          </a:extLst>
        </xdr:cNvPr>
        <xdr:cNvGrpSpPr>
          <a:grpSpLocks/>
        </xdr:cNvGrpSpPr>
      </xdr:nvGrpSpPr>
      <xdr:grpSpPr bwMode="auto">
        <a:xfrm>
          <a:off x="5162550" y="130044825"/>
          <a:ext cx="657225" cy="590550"/>
          <a:chOff x="4676775" y="2971800"/>
          <a:chExt cx="314325" cy="590550"/>
        </a:xfrm>
      </xdr:grpSpPr>
      <xdr:cxnSp macro="">
        <xdr:nvCxnSpPr>
          <xdr:cNvPr id="796" name="Curved Connector 795">
            <a:extLst>
              <a:ext uri="{FF2B5EF4-FFF2-40B4-BE49-F238E27FC236}">
                <a16:creationId xmlns:a16="http://schemas.microsoft.com/office/drawing/2014/main" id="{42AB7EE1-1BEC-43BF-A7B3-880870735FE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97" name="Curved Connector 796">
            <a:extLst>
              <a:ext uri="{FF2B5EF4-FFF2-40B4-BE49-F238E27FC236}">
                <a16:creationId xmlns:a16="http://schemas.microsoft.com/office/drawing/2014/main" id="{90ECF278-0883-426A-920A-94D0F4A53290}"/>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98" name="Curved Connector 797">
            <a:extLst>
              <a:ext uri="{FF2B5EF4-FFF2-40B4-BE49-F238E27FC236}">
                <a16:creationId xmlns:a16="http://schemas.microsoft.com/office/drawing/2014/main" id="{0D345AAF-BEFA-47F2-916E-9E4B03FE741A}"/>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799" name="Curved Connector 798">
            <a:extLst>
              <a:ext uri="{FF2B5EF4-FFF2-40B4-BE49-F238E27FC236}">
                <a16:creationId xmlns:a16="http://schemas.microsoft.com/office/drawing/2014/main" id="{5D7F046F-4974-474C-88EA-716CD7243498}"/>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652</xdr:row>
      <xdr:rowOff>95250</xdr:rowOff>
    </xdr:from>
    <xdr:to>
      <xdr:col>15</xdr:col>
      <xdr:colOff>9525</xdr:colOff>
      <xdr:row>655</xdr:row>
      <xdr:rowOff>85725</xdr:rowOff>
    </xdr:to>
    <xdr:grpSp>
      <xdr:nvGrpSpPr>
        <xdr:cNvPr id="800" name="Group 806">
          <a:extLst>
            <a:ext uri="{FF2B5EF4-FFF2-40B4-BE49-F238E27FC236}">
              <a16:creationId xmlns:a16="http://schemas.microsoft.com/office/drawing/2014/main" id="{702857BB-0D89-4797-ABD6-ADC2B9F996EE}"/>
            </a:ext>
          </a:extLst>
        </xdr:cNvPr>
        <xdr:cNvGrpSpPr>
          <a:grpSpLocks/>
        </xdr:cNvGrpSpPr>
      </xdr:nvGrpSpPr>
      <xdr:grpSpPr bwMode="auto">
        <a:xfrm>
          <a:off x="5162550" y="130844925"/>
          <a:ext cx="657225" cy="590550"/>
          <a:chOff x="4676775" y="2971800"/>
          <a:chExt cx="314325" cy="590550"/>
        </a:xfrm>
      </xdr:grpSpPr>
      <xdr:cxnSp macro="">
        <xdr:nvCxnSpPr>
          <xdr:cNvPr id="801" name="Curved Connector 800">
            <a:extLst>
              <a:ext uri="{FF2B5EF4-FFF2-40B4-BE49-F238E27FC236}">
                <a16:creationId xmlns:a16="http://schemas.microsoft.com/office/drawing/2014/main" id="{5FF4C61A-14EA-4FD2-97A5-6B35937EE2C8}"/>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02" name="Curved Connector 801">
            <a:extLst>
              <a:ext uri="{FF2B5EF4-FFF2-40B4-BE49-F238E27FC236}">
                <a16:creationId xmlns:a16="http://schemas.microsoft.com/office/drawing/2014/main" id="{DCB6410E-BC5E-4895-B69B-7C1018BC1FE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03" name="Curved Connector 802">
            <a:extLst>
              <a:ext uri="{FF2B5EF4-FFF2-40B4-BE49-F238E27FC236}">
                <a16:creationId xmlns:a16="http://schemas.microsoft.com/office/drawing/2014/main" id="{56331A60-49D0-4132-BED8-A3F0501CB535}"/>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04" name="Curved Connector 803">
            <a:extLst>
              <a:ext uri="{FF2B5EF4-FFF2-40B4-BE49-F238E27FC236}">
                <a16:creationId xmlns:a16="http://schemas.microsoft.com/office/drawing/2014/main" id="{8C586E10-C0CE-45BE-8B79-8F93C73A3C36}"/>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656</xdr:row>
      <xdr:rowOff>95250</xdr:rowOff>
    </xdr:from>
    <xdr:to>
      <xdr:col>15</xdr:col>
      <xdr:colOff>9525</xdr:colOff>
      <xdr:row>659</xdr:row>
      <xdr:rowOff>85725</xdr:rowOff>
    </xdr:to>
    <xdr:grpSp>
      <xdr:nvGrpSpPr>
        <xdr:cNvPr id="805" name="Group 811">
          <a:extLst>
            <a:ext uri="{FF2B5EF4-FFF2-40B4-BE49-F238E27FC236}">
              <a16:creationId xmlns:a16="http://schemas.microsoft.com/office/drawing/2014/main" id="{533280D0-382B-44B2-93B5-6C5EF2D4926D}"/>
            </a:ext>
          </a:extLst>
        </xdr:cNvPr>
        <xdr:cNvGrpSpPr>
          <a:grpSpLocks/>
        </xdr:cNvGrpSpPr>
      </xdr:nvGrpSpPr>
      <xdr:grpSpPr bwMode="auto">
        <a:xfrm>
          <a:off x="5162550" y="131645025"/>
          <a:ext cx="657225" cy="590550"/>
          <a:chOff x="4676775" y="2971800"/>
          <a:chExt cx="314325" cy="590550"/>
        </a:xfrm>
      </xdr:grpSpPr>
      <xdr:cxnSp macro="">
        <xdr:nvCxnSpPr>
          <xdr:cNvPr id="806" name="Curved Connector 805">
            <a:extLst>
              <a:ext uri="{FF2B5EF4-FFF2-40B4-BE49-F238E27FC236}">
                <a16:creationId xmlns:a16="http://schemas.microsoft.com/office/drawing/2014/main" id="{AA04D46A-82A1-4453-91DB-E1500CF266F0}"/>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07" name="Curved Connector 806">
            <a:extLst>
              <a:ext uri="{FF2B5EF4-FFF2-40B4-BE49-F238E27FC236}">
                <a16:creationId xmlns:a16="http://schemas.microsoft.com/office/drawing/2014/main" id="{185D7601-DDF9-4924-A535-7D989D2047B9}"/>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08" name="Curved Connector 807">
            <a:extLst>
              <a:ext uri="{FF2B5EF4-FFF2-40B4-BE49-F238E27FC236}">
                <a16:creationId xmlns:a16="http://schemas.microsoft.com/office/drawing/2014/main" id="{64D969E5-545D-4A9D-AC1A-1A36533D1F5C}"/>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09" name="Curved Connector 808">
            <a:extLst>
              <a:ext uri="{FF2B5EF4-FFF2-40B4-BE49-F238E27FC236}">
                <a16:creationId xmlns:a16="http://schemas.microsoft.com/office/drawing/2014/main" id="{737F3F97-2483-4609-9403-CEB6A915DC02}"/>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660</xdr:row>
      <xdr:rowOff>95250</xdr:rowOff>
    </xdr:from>
    <xdr:to>
      <xdr:col>15</xdr:col>
      <xdr:colOff>9525</xdr:colOff>
      <xdr:row>663</xdr:row>
      <xdr:rowOff>85725</xdr:rowOff>
    </xdr:to>
    <xdr:grpSp>
      <xdr:nvGrpSpPr>
        <xdr:cNvPr id="810" name="Group 816">
          <a:extLst>
            <a:ext uri="{FF2B5EF4-FFF2-40B4-BE49-F238E27FC236}">
              <a16:creationId xmlns:a16="http://schemas.microsoft.com/office/drawing/2014/main" id="{E20FAA91-BD78-44B9-88C3-03294ADDC810}"/>
            </a:ext>
          </a:extLst>
        </xdr:cNvPr>
        <xdr:cNvGrpSpPr>
          <a:grpSpLocks/>
        </xdr:cNvGrpSpPr>
      </xdr:nvGrpSpPr>
      <xdr:grpSpPr bwMode="auto">
        <a:xfrm>
          <a:off x="5162550" y="132445125"/>
          <a:ext cx="657225" cy="590550"/>
          <a:chOff x="4676775" y="2971800"/>
          <a:chExt cx="314325" cy="590550"/>
        </a:xfrm>
      </xdr:grpSpPr>
      <xdr:cxnSp macro="">
        <xdr:nvCxnSpPr>
          <xdr:cNvPr id="811" name="Curved Connector 810">
            <a:extLst>
              <a:ext uri="{FF2B5EF4-FFF2-40B4-BE49-F238E27FC236}">
                <a16:creationId xmlns:a16="http://schemas.microsoft.com/office/drawing/2014/main" id="{4218F545-6BE7-49F2-8F02-A1B1F066C27B}"/>
              </a:ext>
            </a:extLst>
          </xdr:cNvPr>
          <xdr:cNvCxnSpPr/>
        </xdr:nvCxnSpPr>
        <xdr:spPr>
          <a:xfrm>
            <a:off x="4676775" y="29718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12" name="Curved Connector 811">
            <a:extLst>
              <a:ext uri="{FF2B5EF4-FFF2-40B4-BE49-F238E27FC236}">
                <a16:creationId xmlns:a16="http://schemas.microsoft.com/office/drawing/2014/main" id="{54160B07-C103-48EC-B415-0A345FDC7C98}"/>
              </a:ext>
            </a:extLst>
          </xdr:cNvPr>
          <xdr:cNvCxnSpPr/>
        </xdr:nvCxnSpPr>
        <xdr:spPr>
          <a:xfrm>
            <a:off x="4676775" y="3162300"/>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13" name="Curved Connector 812">
            <a:extLst>
              <a:ext uri="{FF2B5EF4-FFF2-40B4-BE49-F238E27FC236}">
                <a16:creationId xmlns:a16="http://schemas.microsoft.com/office/drawing/2014/main" id="{F23B28F5-C42F-46DD-B6CF-D31D2D115DB2}"/>
              </a:ext>
            </a:extLst>
          </xdr:cNvPr>
          <xdr:cNvCxnSpPr/>
        </xdr:nvCxnSpPr>
        <xdr:spPr>
          <a:xfrm>
            <a:off x="4676775" y="33623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xnSp macro="">
        <xdr:nvCxnSpPr>
          <xdr:cNvPr id="814" name="Curved Connector 813">
            <a:extLst>
              <a:ext uri="{FF2B5EF4-FFF2-40B4-BE49-F238E27FC236}">
                <a16:creationId xmlns:a16="http://schemas.microsoft.com/office/drawing/2014/main" id="{A31B2E22-8BAD-4C63-8FD2-E7FFC0C3A445}"/>
              </a:ext>
            </a:extLst>
          </xdr:cNvPr>
          <xdr:cNvCxnSpPr/>
        </xdr:nvCxnSpPr>
        <xdr:spPr>
          <a:xfrm>
            <a:off x="4676775" y="3552825"/>
            <a:ext cx="3143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13</xdr:col>
      <xdr:colOff>0</xdr:colOff>
      <xdr:row>664</xdr:row>
      <xdr:rowOff>95250</xdr:rowOff>
    </xdr:from>
    <xdr:to>
      <xdr:col>15</xdr:col>
      <xdr:colOff>9525</xdr:colOff>
      <xdr:row>664</xdr:row>
      <xdr:rowOff>104775</xdr:rowOff>
    </xdr:to>
    <xdr:cxnSp macro="">
      <xdr:nvCxnSpPr>
        <xdr:cNvPr id="815" name="Curved Connector 814">
          <a:extLst>
            <a:ext uri="{FF2B5EF4-FFF2-40B4-BE49-F238E27FC236}">
              <a16:creationId xmlns:a16="http://schemas.microsoft.com/office/drawing/2014/main" id="{95BCD4D4-62DC-43D6-B3CC-962FE66A53D5}"/>
            </a:ext>
          </a:extLst>
        </xdr:cNvPr>
        <xdr:cNvCxnSpPr/>
      </xdr:nvCxnSpPr>
      <xdr:spPr>
        <a:xfrm>
          <a:off x="5162550" y="133245225"/>
          <a:ext cx="6572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0</xdr:colOff>
      <xdr:row>665</xdr:row>
      <xdr:rowOff>85725</xdr:rowOff>
    </xdr:from>
    <xdr:to>
      <xdr:col>15</xdr:col>
      <xdr:colOff>9525</xdr:colOff>
      <xdr:row>665</xdr:row>
      <xdr:rowOff>95250</xdr:rowOff>
    </xdr:to>
    <xdr:cxnSp macro="">
      <xdr:nvCxnSpPr>
        <xdr:cNvPr id="816" name="Curved Connector 815">
          <a:extLst>
            <a:ext uri="{FF2B5EF4-FFF2-40B4-BE49-F238E27FC236}">
              <a16:creationId xmlns:a16="http://schemas.microsoft.com/office/drawing/2014/main" id="{63A153AC-FE56-4153-9A4C-778CE7B6CCD8}"/>
            </a:ext>
          </a:extLst>
        </xdr:cNvPr>
        <xdr:cNvCxnSpPr/>
      </xdr:nvCxnSpPr>
      <xdr:spPr>
        <a:xfrm>
          <a:off x="5162550" y="133435725"/>
          <a:ext cx="6572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0</xdr:colOff>
      <xdr:row>666</xdr:row>
      <xdr:rowOff>85725</xdr:rowOff>
    </xdr:from>
    <xdr:to>
      <xdr:col>15</xdr:col>
      <xdr:colOff>9525</xdr:colOff>
      <xdr:row>666</xdr:row>
      <xdr:rowOff>95250</xdr:rowOff>
    </xdr:to>
    <xdr:cxnSp macro="">
      <xdr:nvCxnSpPr>
        <xdr:cNvPr id="817" name="Curved Connector 816">
          <a:extLst>
            <a:ext uri="{FF2B5EF4-FFF2-40B4-BE49-F238E27FC236}">
              <a16:creationId xmlns:a16="http://schemas.microsoft.com/office/drawing/2014/main" id="{D06C67A7-F9D7-4F92-A2B3-96A348B256C5}"/>
            </a:ext>
          </a:extLst>
        </xdr:cNvPr>
        <xdr:cNvCxnSpPr/>
      </xdr:nvCxnSpPr>
      <xdr:spPr>
        <a:xfrm>
          <a:off x="5162550" y="133635750"/>
          <a:ext cx="657225" cy="9525"/>
        </a:xfrm>
        <a:prstGeom prst="curvedConnector3">
          <a:avLst/>
        </a:prstGeom>
        <a:ln w="31750">
          <a:tailEnd type="triangle" w="med"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16</xdr:col>
      <xdr:colOff>19026</xdr:colOff>
      <xdr:row>17</xdr:row>
      <xdr:rowOff>19049</xdr:rowOff>
    </xdr:from>
    <xdr:to>
      <xdr:col>16</xdr:col>
      <xdr:colOff>76200</xdr:colOff>
      <xdr:row>666</xdr:row>
      <xdr:rowOff>180975</xdr:rowOff>
    </xdr:to>
    <xdr:sp macro="" textlink="">
      <xdr:nvSpPr>
        <xdr:cNvPr id="818" name="Left Bracket 817">
          <a:extLst>
            <a:ext uri="{FF2B5EF4-FFF2-40B4-BE49-F238E27FC236}">
              <a16:creationId xmlns:a16="http://schemas.microsoft.com/office/drawing/2014/main" id="{2CD85023-8CCC-4CC9-973E-6E3E370C8EF8}"/>
            </a:ext>
          </a:extLst>
        </xdr:cNvPr>
        <xdr:cNvSpPr/>
      </xdr:nvSpPr>
      <xdr:spPr>
        <a:xfrm flipH="1">
          <a:off x="6924651" y="3752849"/>
          <a:ext cx="57174" cy="129978151"/>
        </a:xfrm>
        <a:prstGeom prst="leftBracket">
          <a:avLst>
            <a:gd name="adj" fmla="val 19725"/>
          </a:avLst>
        </a:prstGeom>
        <a:ln w="3175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GB"/>
        </a:p>
      </xdr:txBody>
    </xdr:sp>
    <xdr:clientData/>
  </xdr:twoCellAnchor>
  <xdr:twoCellAnchor>
    <xdr:from>
      <xdr:col>16</xdr:col>
      <xdr:colOff>85726</xdr:colOff>
      <xdr:row>12</xdr:row>
      <xdr:rowOff>0</xdr:rowOff>
    </xdr:from>
    <xdr:to>
      <xdr:col>16</xdr:col>
      <xdr:colOff>600076</xdr:colOff>
      <xdr:row>18</xdr:row>
      <xdr:rowOff>10955</xdr:rowOff>
    </xdr:to>
    <xdr:sp macro="" textlink="">
      <xdr:nvSpPr>
        <xdr:cNvPr id="819" name="Freeform 818">
          <a:extLst>
            <a:ext uri="{FF2B5EF4-FFF2-40B4-BE49-F238E27FC236}">
              <a16:creationId xmlns:a16="http://schemas.microsoft.com/office/drawing/2014/main" id="{2C98F145-0E18-49E8-85D0-C105D2DDE893}"/>
            </a:ext>
          </a:extLst>
        </xdr:cNvPr>
        <xdr:cNvSpPr/>
      </xdr:nvSpPr>
      <xdr:spPr>
        <a:xfrm>
          <a:off x="6991351" y="2733675"/>
          <a:ext cx="514350" cy="1211105"/>
        </a:xfrm>
        <a:custGeom>
          <a:avLst/>
          <a:gdLst>
            <a:gd name="connsiteX0" fmla="*/ 0 w 619125"/>
            <a:gd name="connsiteY0" fmla="*/ 704850 h 715804"/>
            <a:gd name="connsiteX1" fmla="*/ 504825 w 619125"/>
            <a:gd name="connsiteY1" fmla="*/ 619125 h 715804"/>
            <a:gd name="connsiteX2" fmla="*/ 619125 w 619125"/>
            <a:gd name="connsiteY2" fmla="*/ 0 h 715804"/>
          </a:gdLst>
          <a:ahLst/>
          <a:cxnLst>
            <a:cxn ang="0">
              <a:pos x="connsiteX0" y="connsiteY0"/>
            </a:cxn>
            <a:cxn ang="0">
              <a:pos x="connsiteX1" y="connsiteY1"/>
            </a:cxn>
            <a:cxn ang="0">
              <a:pos x="connsiteX2" y="connsiteY2"/>
            </a:cxn>
          </a:cxnLst>
          <a:rect l="l" t="t" r="r" b="b"/>
          <a:pathLst>
            <a:path w="619125" h="715804">
              <a:moveTo>
                <a:pt x="0" y="704850"/>
              </a:moveTo>
              <a:cubicBezTo>
                <a:pt x="200819" y="720725"/>
                <a:pt x="401638" y="736600"/>
                <a:pt x="504825" y="619125"/>
              </a:cubicBezTo>
              <a:cubicBezTo>
                <a:pt x="608012" y="501650"/>
                <a:pt x="613568" y="250825"/>
                <a:pt x="619125" y="0"/>
              </a:cubicBezTo>
            </a:path>
          </a:pathLst>
        </a:custGeom>
        <a:noFill/>
        <a:ln>
          <a:solidFill>
            <a:schemeClr val="accent1"/>
          </a:solidFill>
          <a:headEnd type="none" w="med" len="med"/>
          <a:tailEnd type="triangle"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GB"/>
        </a:p>
      </xdr:txBody>
    </xdr:sp>
    <xdr:clientData/>
  </xdr:twoCellAnchor>
  <xdr:twoCellAnchor>
    <xdr:from>
      <xdr:col>13</xdr:col>
      <xdr:colOff>9525</xdr:colOff>
      <xdr:row>14</xdr:row>
      <xdr:rowOff>95250</xdr:rowOff>
    </xdr:from>
    <xdr:to>
      <xdr:col>15</xdr:col>
      <xdr:colOff>590550</xdr:colOff>
      <xdr:row>16</xdr:row>
      <xdr:rowOff>495300</xdr:rowOff>
    </xdr:to>
    <xdr:sp macro="" textlink="">
      <xdr:nvSpPr>
        <xdr:cNvPr id="820" name="Freeform 819">
          <a:extLst>
            <a:ext uri="{FF2B5EF4-FFF2-40B4-BE49-F238E27FC236}">
              <a16:creationId xmlns:a16="http://schemas.microsoft.com/office/drawing/2014/main" id="{135B0F0F-CF08-43DE-99B0-21258A3BD892}"/>
            </a:ext>
          </a:extLst>
        </xdr:cNvPr>
        <xdr:cNvSpPr/>
      </xdr:nvSpPr>
      <xdr:spPr>
        <a:xfrm>
          <a:off x="5172075" y="3228975"/>
          <a:ext cx="1228725" cy="504825"/>
        </a:xfrm>
        <a:custGeom>
          <a:avLst/>
          <a:gdLst>
            <a:gd name="connsiteX0" fmla="*/ 0 w 1126640"/>
            <a:gd name="connsiteY0" fmla="*/ 0 h 781050"/>
            <a:gd name="connsiteX1" fmla="*/ 523875 w 1126640"/>
            <a:gd name="connsiteY1" fmla="*/ 133350 h 781050"/>
            <a:gd name="connsiteX2" fmla="*/ 914400 w 1126640"/>
            <a:gd name="connsiteY2" fmla="*/ 352425 h 781050"/>
            <a:gd name="connsiteX3" fmla="*/ 1104900 w 1126640"/>
            <a:gd name="connsiteY3" fmla="*/ 619125 h 781050"/>
            <a:gd name="connsiteX4" fmla="*/ 1114425 w 1126640"/>
            <a:gd name="connsiteY4" fmla="*/ 781050 h 7810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126640" h="781050">
              <a:moveTo>
                <a:pt x="0" y="0"/>
              </a:moveTo>
              <a:cubicBezTo>
                <a:pt x="185737" y="37306"/>
                <a:pt x="371475" y="74613"/>
                <a:pt x="523875" y="133350"/>
              </a:cubicBezTo>
              <a:cubicBezTo>
                <a:pt x="676275" y="192087"/>
                <a:pt x="817563" y="271463"/>
                <a:pt x="914400" y="352425"/>
              </a:cubicBezTo>
              <a:cubicBezTo>
                <a:pt x="1011237" y="433387"/>
                <a:pt x="1071563" y="547688"/>
                <a:pt x="1104900" y="619125"/>
              </a:cubicBezTo>
              <a:cubicBezTo>
                <a:pt x="1138237" y="690562"/>
                <a:pt x="1126331" y="735806"/>
                <a:pt x="1114425" y="781050"/>
              </a:cubicBezTo>
            </a:path>
          </a:pathLst>
        </a:cu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GB"/>
        </a:p>
      </xdr:txBody>
    </xdr:sp>
    <xdr:clientData/>
  </xdr:twoCellAnchor>
  <xdr:twoCellAnchor>
    <xdr:from>
      <xdr:col>13</xdr:col>
      <xdr:colOff>0</xdr:colOff>
      <xdr:row>8</xdr:row>
      <xdr:rowOff>95250</xdr:rowOff>
    </xdr:from>
    <xdr:to>
      <xdr:col>16</xdr:col>
      <xdr:colOff>9525</xdr:colOff>
      <xdr:row>8</xdr:row>
      <xdr:rowOff>114300</xdr:rowOff>
    </xdr:to>
    <xdr:cxnSp macro="">
      <xdr:nvCxnSpPr>
        <xdr:cNvPr id="821" name="Curved Connector 820">
          <a:extLst>
            <a:ext uri="{FF2B5EF4-FFF2-40B4-BE49-F238E27FC236}">
              <a16:creationId xmlns:a16="http://schemas.microsoft.com/office/drawing/2014/main" id="{2A3D7150-B66A-4C11-8889-A200A8D4B0DD}"/>
            </a:ext>
          </a:extLst>
        </xdr:cNvPr>
        <xdr:cNvCxnSpPr/>
      </xdr:nvCxnSpPr>
      <xdr:spPr>
        <a:xfrm flipV="1">
          <a:off x="5162550" y="2028825"/>
          <a:ext cx="1752600" cy="19050"/>
        </a:xfrm>
        <a:prstGeom prst="curvedConnector3">
          <a:avLst/>
        </a:prstGeom>
        <a:ln w="31750">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0</xdr:colOff>
      <xdr:row>9</xdr:row>
      <xdr:rowOff>85725</xdr:rowOff>
    </xdr:from>
    <xdr:to>
      <xdr:col>16</xdr:col>
      <xdr:colOff>9525</xdr:colOff>
      <xdr:row>9</xdr:row>
      <xdr:rowOff>114300</xdr:rowOff>
    </xdr:to>
    <xdr:cxnSp macro="">
      <xdr:nvCxnSpPr>
        <xdr:cNvPr id="822" name="Curved Connector 821">
          <a:extLst>
            <a:ext uri="{FF2B5EF4-FFF2-40B4-BE49-F238E27FC236}">
              <a16:creationId xmlns:a16="http://schemas.microsoft.com/office/drawing/2014/main" id="{0E9B8DA3-0378-426F-867B-F7C169F5BE16}"/>
            </a:ext>
          </a:extLst>
        </xdr:cNvPr>
        <xdr:cNvCxnSpPr/>
      </xdr:nvCxnSpPr>
      <xdr:spPr>
        <a:xfrm flipV="1">
          <a:off x="5162550" y="2219325"/>
          <a:ext cx="1752600" cy="28575"/>
        </a:xfrm>
        <a:prstGeom prst="curvedConnector3">
          <a:avLst/>
        </a:prstGeom>
        <a:ln w="31750">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0</xdr:colOff>
      <xdr:row>10</xdr:row>
      <xdr:rowOff>95250</xdr:rowOff>
    </xdr:from>
    <xdr:to>
      <xdr:col>16</xdr:col>
      <xdr:colOff>9525</xdr:colOff>
      <xdr:row>10</xdr:row>
      <xdr:rowOff>114300</xdr:rowOff>
    </xdr:to>
    <xdr:cxnSp macro="">
      <xdr:nvCxnSpPr>
        <xdr:cNvPr id="823" name="Curved Connector 822">
          <a:extLst>
            <a:ext uri="{FF2B5EF4-FFF2-40B4-BE49-F238E27FC236}">
              <a16:creationId xmlns:a16="http://schemas.microsoft.com/office/drawing/2014/main" id="{0D2C67B9-7DDD-40B7-B761-A77818B80B7B}"/>
            </a:ext>
          </a:extLst>
        </xdr:cNvPr>
        <xdr:cNvCxnSpPr/>
      </xdr:nvCxnSpPr>
      <xdr:spPr>
        <a:xfrm flipV="1">
          <a:off x="5162550" y="2428875"/>
          <a:ext cx="1752600" cy="19050"/>
        </a:xfrm>
        <a:prstGeom prst="curvedConnector3">
          <a:avLst/>
        </a:prstGeom>
        <a:ln w="31750">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0</xdr:colOff>
      <xdr:row>11</xdr:row>
      <xdr:rowOff>95250</xdr:rowOff>
    </xdr:from>
    <xdr:to>
      <xdr:col>16</xdr:col>
      <xdr:colOff>9525</xdr:colOff>
      <xdr:row>11</xdr:row>
      <xdr:rowOff>114300</xdr:rowOff>
    </xdr:to>
    <xdr:cxnSp macro="">
      <xdr:nvCxnSpPr>
        <xdr:cNvPr id="824" name="Curved Connector 823">
          <a:extLst>
            <a:ext uri="{FF2B5EF4-FFF2-40B4-BE49-F238E27FC236}">
              <a16:creationId xmlns:a16="http://schemas.microsoft.com/office/drawing/2014/main" id="{4D8F3D25-382D-4370-B3CA-A434C551F4E5}"/>
            </a:ext>
          </a:extLst>
        </xdr:cNvPr>
        <xdr:cNvCxnSpPr/>
      </xdr:nvCxnSpPr>
      <xdr:spPr>
        <a:xfrm flipV="1">
          <a:off x="5162550" y="2628900"/>
          <a:ext cx="1752600" cy="19050"/>
        </a:xfrm>
        <a:prstGeom prst="curvedConnector3">
          <a:avLst/>
        </a:prstGeom>
        <a:ln w="31750">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13</xdr:col>
      <xdr:colOff>9526</xdr:colOff>
      <xdr:row>5</xdr:row>
      <xdr:rowOff>105026</xdr:rowOff>
    </xdr:from>
    <xdr:to>
      <xdr:col>16</xdr:col>
      <xdr:colOff>590551</xdr:colOff>
      <xdr:row>8</xdr:row>
      <xdr:rowOff>9525</xdr:rowOff>
    </xdr:to>
    <xdr:sp macro="" textlink="">
      <xdr:nvSpPr>
        <xdr:cNvPr id="825" name="Freeform 824">
          <a:extLst>
            <a:ext uri="{FF2B5EF4-FFF2-40B4-BE49-F238E27FC236}">
              <a16:creationId xmlns:a16="http://schemas.microsoft.com/office/drawing/2014/main" id="{CE90B508-3E23-45DE-9F73-7706C2ACCD4B}"/>
            </a:ext>
          </a:extLst>
        </xdr:cNvPr>
        <xdr:cNvSpPr/>
      </xdr:nvSpPr>
      <xdr:spPr>
        <a:xfrm>
          <a:off x="5172076" y="1438526"/>
          <a:ext cx="2324100" cy="504574"/>
        </a:xfrm>
        <a:custGeom>
          <a:avLst/>
          <a:gdLst>
            <a:gd name="connsiteX0" fmla="*/ 0 w 2428875"/>
            <a:gd name="connsiteY0" fmla="*/ 9274 h 504574"/>
            <a:gd name="connsiteX1" fmla="*/ 1990725 w 2428875"/>
            <a:gd name="connsiteY1" fmla="*/ 66424 h 504574"/>
            <a:gd name="connsiteX2" fmla="*/ 2428875 w 2428875"/>
            <a:gd name="connsiteY2" fmla="*/ 504574 h 504574"/>
          </a:gdLst>
          <a:ahLst/>
          <a:cxnLst>
            <a:cxn ang="0">
              <a:pos x="connsiteX0" y="connsiteY0"/>
            </a:cxn>
            <a:cxn ang="0">
              <a:pos x="connsiteX1" y="connsiteY1"/>
            </a:cxn>
            <a:cxn ang="0">
              <a:pos x="connsiteX2" y="connsiteY2"/>
            </a:cxn>
          </a:cxnLst>
          <a:rect l="l" t="t" r="r" b="b"/>
          <a:pathLst>
            <a:path w="2428875" h="504574">
              <a:moveTo>
                <a:pt x="0" y="9274"/>
              </a:moveTo>
              <a:cubicBezTo>
                <a:pt x="792956" y="-3426"/>
                <a:pt x="1585913" y="-16126"/>
                <a:pt x="1990725" y="66424"/>
              </a:cubicBezTo>
              <a:cubicBezTo>
                <a:pt x="2395537" y="148974"/>
                <a:pt x="2412206" y="326774"/>
                <a:pt x="2428875" y="504574"/>
              </a:cubicBezTo>
            </a:path>
          </a:pathLst>
        </a:custGeom>
        <a:noFill/>
        <a:ln>
          <a:solidFill>
            <a:schemeClr val="accent1"/>
          </a:solidFill>
          <a:headEnd type="none" w="med" len="med"/>
          <a:tailEnd type="triangle"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GB"/>
        </a:p>
      </xdr:txBody>
    </xdr:sp>
    <xdr:clientData/>
  </xdr:twoCellAnchor>
  <xdr:twoCellAnchor>
    <xdr:from>
      <xdr:col>13</xdr:col>
      <xdr:colOff>9525</xdr:colOff>
      <xdr:row>12</xdr:row>
      <xdr:rowOff>1</xdr:rowOff>
    </xdr:from>
    <xdr:to>
      <xdr:col>16</xdr:col>
      <xdr:colOff>609600</xdr:colOff>
      <xdr:row>14</xdr:row>
      <xdr:rowOff>119375</xdr:rowOff>
    </xdr:to>
    <xdr:sp macro="" textlink="">
      <xdr:nvSpPr>
        <xdr:cNvPr id="826" name="Freeform 825">
          <a:extLst>
            <a:ext uri="{FF2B5EF4-FFF2-40B4-BE49-F238E27FC236}">
              <a16:creationId xmlns:a16="http://schemas.microsoft.com/office/drawing/2014/main" id="{7A493F49-FBB3-428A-84C3-70F39AB89C8D}"/>
            </a:ext>
          </a:extLst>
        </xdr:cNvPr>
        <xdr:cNvSpPr/>
      </xdr:nvSpPr>
      <xdr:spPr>
        <a:xfrm>
          <a:off x="5172075" y="2733676"/>
          <a:ext cx="2343150" cy="519424"/>
        </a:xfrm>
        <a:custGeom>
          <a:avLst/>
          <a:gdLst>
            <a:gd name="connsiteX0" fmla="*/ 0 w 2343150"/>
            <a:gd name="connsiteY0" fmla="*/ 466725 h 490849"/>
            <a:gd name="connsiteX1" fmla="*/ 1914525 w 2343150"/>
            <a:gd name="connsiteY1" fmla="*/ 438150 h 490849"/>
            <a:gd name="connsiteX2" fmla="*/ 2343150 w 2343150"/>
            <a:gd name="connsiteY2" fmla="*/ 0 h 490849"/>
          </a:gdLst>
          <a:ahLst/>
          <a:cxnLst>
            <a:cxn ang="0">
              <a:pos x="connsiteX0" y="connsiteY0"/>
            </a:cxn>
            <a:cxn ang="0">
              <a:pos x="connsiteX1" y="connsiteY1"/>
            </a:cxn>
            <a:cxn ang="0">
              <a:pos x="connsiteX2" y="connsiteY2"/>
            </a:cxn>
          </a:cxnLst>
          <a:rect l="l" t="t" r="r" b="b"/>
          <a:pathLst>
            <a:path w="2343150" h="490849">
              <a:moveTo>
                <a:pt x="0" y="466725"/>
              </a:moveTo>
              <a:cubicBezTo>
                <a:pt x="762000" y="491331"/>
                <a:pt x="1524000" y="515937"/>
                <a:pt x="1914525" y="438150"/>
              </a:cubicBezTo>
              <a:cubicBezTo>
                <a:pt x="2305050" y="360363"/>
                <a:pt x="2324100" y="180181"/>
                <a:pt x="2343150" y="0"/>
              </a:cubicBezTo>
            </a:path>
          </a:pathLst>
        </a:custGeom>
        <a:noFill/>
        <a:ln>
          <a:solidFill>
            <a:schemeClr val="accent1"/>
          </a:solidFill>
          <a:headEnd type="none" w="med" len="med"/>
          <a:tailEnd type="triangle"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GB"/>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AAE2D-E9DB-47C2-A0E2-53CD1DDD4090}">
  <dimension ref="B2:E7"/>
  <sheetViews>
    <sheetView workbookViewId="0">
      <selection activeCell="F14" sqref="F14"/>
    </sheetView>
  </sheetViews>
  <sheetFormatPr defaultRowHeight="15" x14ac:dyDescent="0.25"/>
  <cols>
    <col min="1" max="1" width="2.85546875" style="10" customWidth="1"/>
    <col min="2" max="2" width="20.85546875" style="10" customWidth="1"/>
    <col min="3" max="3" width="31" style="10" customWidth="1"/>
    <col min="4" max="5" width="13.42578125" style="10" customWidth="1"/>
    <col min="6" max="16384" width="9.140625" style="10"/>
  </cols>
  <sheetData>
    <row r="2" spans="2:5" s="1" customFormat="1" x14ac:dyDescent="0.25">
      <c r="B2" s="1" t="s">
        <v>717</v>
      </c>
    </row>
    <row r="4" spans="2:5" x14ac:dyDescent="0.25">
      <c r="B4" s="8" t="s">
        <v>9</v>
      </c>
      <c r="C4" s="8" t="s">
        <v>718</v>
      </c>
      <c r="D4" s="8" t="s">
        <v>17</v>
      </c>
      <c r="E4" s="8" t="s">
        <v>18</v>
      </c>
    </row>
    <row r="5" spans="2:5" x14ac:dyDescent="0.25">
      <c r="B5" s="11" t="s">
        <v>12</v>
      </c>
      <c r="C5" s="17"/>
      <c r="D5" s="17">
        <v>0.8</v>
      </c>
      <c r="E5" s="17">
        <v>0.2</v>
      </c>
    </row>
    <row r="6" spans="2:5" x14ac:dyDescent="0.25">
      <c r="B6" s="11" t="s">
        <v>13</v>
      </c>
      <c r="C6" s="17"/>
      <c r="D6" s="17">
        <v>1</v>
      </c>
      <c r="E6" s="17">
        <v>0.4</v>
      </c>
    </row>
    <row r="7" spans="2:5" x14ac:dyDescent="0.25">
      <c r="B7" s="11" t="s">
        <v>14</v>
      </c>
      <c r="C7" s="17"/>
      <c r="D7" s="17">
        <v>0.1</v>
      </c>
      <c r="E7" s="17">
        <v>0.1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4EFE7-DC3F-48D9-B08D-BBD444A14D0F}">
  <dimension ref="B2:F18"/>
  <sheetViews>
    <sheetView workbookViewId="0">
      <selection activeCell="H7" sqref="H7"/>
    </sheetView>
  </sheetViews>
  <sheetFormatPr defaultRowHeight="15" x14ac:dyDescent="0.25"/>
  <cols>
    <col min="1" max="1" width="2.85546875" style="10" customWidth="1"/>
    <col min="2" max="2" width="28.140625" style="10" bestFit="1" customWidth="1"/>
    <col min="3" max="3" width="20.85546875" style="10" bestFit="1" customWidth="1"/>
    <col min="4" max="4" width="2.85546875" style="10" customWidth="1"/>
    <col min="5" max="6" width="13.42578125" style="10" customWidth="1"/>
    <col min="7" max="16384" width="9.140625" style="10"/>
  </cols>
  <sheetData>
    <row r="2" spans="2:6" s="1" customFormat="1" x14ac:dyDescent="0.25">
      <c r="B2" s="1" t="s">
        <v>16</v>
      </c>
    </row>
    <row r="4" spans="2:6" x14ac:dyDescent="0.25">
      <c r="B4" s="8" t="s">
        <v>0</v>
      </c>
      <c r="C4" s="3" t="s">
        <v>24</v>
      </c>
    </row>
    <row r="5" spans="2:6" x14ac:dyDescent="0.25">
      <c r="B5" s="8" t="s">
        <v>9</v>
      </c>
      <c r="C5" s="8" t="s">
        <v>10</v>
      </c>
      <c r="E5" s="8" t="s">
        <v>17</v>
      </c>
      <c r="F5" s="8" t="s">
        <v>18</v>
      </c>
    </row>
    <row r="6" spans="2:6" x14ac:dyDescent="0.25">
      <c r="B6" s="11" t="s">
        <v>12</v>
      </c>
      <c r="C6" s="17">
        <v>0.3</v>
      </c>
      <c r="E6" s="17">
        <v>0.8</v>
      </c>
      <c r="F6" s="17">
        <v>0.2</v>
      </c>
    </row>
    <row r="7" spans="2:6" x14ac:dyDescent="0.25">
      <c r="B7" s="11" t="s">
        <v>13</v>
      </c>
      <c r="C7" s="17">
        <v>0.3</v>
      </c>
      <c r="E7" s="17">
        <v>1</v>
      </c>
      <c r="F7" s="17">
        <v>0.4</v>
      </c>
    </row>
    <row r="8" spans="2:6" x14ac:dyDescent="0.25">
      <c r="B8" s="11" t="s">
        <v>14</v>
      </c>
      <c r="C8" s="17">
        <v>0.1</v>
      </c>
      <c r="E8" s="17">
        <v>0.1</v>
      </c>
      <c r="F8" s="17">
        <v>0.1</v>
      </c>
    </row>
    <row r="9" spans="2:6" x14ac:dyDescent="0.25">
      <c r="B9" s="11" t="s">
        <v>11</v>
      </c>
      <c r="C9" s="17">
        <v>0.2</v>
      </c>
      <c r="E9" s="17">
        <v>0</v>
      </c>
      <c r="F9" s="17">
        <v>0</v>
      </c>
    </row>
    <row r="10" spans="2:6" x14ac:dyDescent="0.25">
      <c r="B10" s="11" t="s">
        <v>15</v>
      </c>
      <c r="C10" s="17">
        <v>0.1</v>
      </c>
      <c r="E10" s="17">
        <v>0</v>
      </c>
      <c r="F10" s="17">
        <v>0</v>
      </c>
    </row>
    <row r="12" spans="2:6" x14ac:dyDescent="0.25">
      <c r="B12" s="8" t="s">
        <v>0</v>
      </c>
      <c r="C12" s="3"/>
    </row>
    <row r="13" spans="2:6" x14ac:dyDescent="0.25">
      <c r="B13" s="8" t="s">
        <v>9</v>
      </c>
      <c r="C13" s="8" t="s">
        <v>10</v>
      </c>
      <c r="E13" s="8" t="s">
        <v>17</v>
      </c>
      <c r="F13" s="8" t="s">
        <v>18</v>
      </c>
    </row>
    <row r="14" spans="2:6" x14ac:dyDescent="0.25">
      <c r="B14" s="11"/>
      <c r="C14" s="12"/>
      <c r="E14" s="12"/>
      <c r="F14" s="12"/>
    </row>
    <row r="15" spans="2:6" x14ac:dyDescent="0.25">
      <c r="B15" s="11"/>
      <c r="C15" s="12"/>
      <c r="E15" s="12"/>
      <c r="F15" s="12"/>
    </row>
    <row r="16" spans="2:6" x14ac:dyDescent="0.25">
      <c r="B16" s="11"/>
      <c r="C16" s="12"/>
      <c r="E16" s="12"/>
      <c r="F16" s="12"/>
    </row>
    <row r="17" spans="2:6" x14ac:dyDescent="0.25">
      <c r="B17" s="11"/>
      <c r="C17" s="12"/>
      <c r="E17" s="12"/>
      <c r="F17" s="12"/>
    </row>
    <row r="18" spans="2:6" x14ac:dyDescent="0.25">
      <c r="B18" s="11"/>
      <c r="C18" s="12"/>
      <c r="E18" s="12"/>
      <c r="F18" s="1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84F52-66AC-4CB2-BD84-427CDD20EC3A}">
  <dimension ref="B2:I12"/>
  <sheetViews>
    <sheetView workbookViewId="0">
      <selection activeCell="G16" sqref="G16"/>
    </sheetView>
  </sheetViews>
  <sheetFormatPr defaultRowHeight="15" x14ac:dyDescent="0.25"/>
  <cols>
    <col min="1" max="1" width="2.85546875" style="2" customWidth="1"/>
    <col min="2" max="2" width="27" style="2" customWidth="1"/>
    <col min="3" max="4" width="14.7109375" style="2" customWidth="1"/>
    <col min="5" max="9" width="18" style="2" customWidth="1"/>
    <col min="10" max="16384" width="9.140625" style="2"/>
  </cols>
  <sheetData>
    <row r="2" spans="2:9" s="1" customFormat="1" x14ac:dyDescent="0.25">
      <c r="B2" s="14" t="s">
        <v>0</v>
      </c>
      <c r="C2" s="5" t="s">
        <v>19</v>
      </c>
      <c r="D2" s="5" t="s">
        <v>1</v>
      </c>
      <c r="E2" s="5" t="s">
        <v>7</v>
      </c>
      <c r="F2" s="5" t="s">
        <v>20</v>
      </c>
      <c r="G2" s="5" t="s">
        <v>22</v>
      </c>
      <c r="H2" s="5" t="s">
        <v>23</v>
      </c>
      <c r="I2" s="5" t="s">
        <v>21</v>
      </c>
    </row>
    <row r="3" spans="2:9" x14ac:dyDescent="0.25">
      <c r="B3" s="4" t="s">
        <v>24</v>
      </c>
      <c r="C3" s="6">
        <v>4000</v>
      </c>
      <c r="D3" s="16">
        <v>35</v>
      </c>
      <c r="E3" s="4" t="s">
        <v>12</v>
      </c>
      <c r="F3" s="17">
        <f>'Staff time input'!C6</f>
        <v>0.3</v>
      </c>
      <c r="G3" s="15">
        <f>('Staff time input'!E6)*('Staff time input'!F6)</f>
        <v>0.16000000000000003</v>
      </c>
      <c r="H3" s="15">
        <f>G3*F3</f>
        <v>4.8000000000000008E-2</v>
      </c>
      <c r="I3" s="6">
        <f>H3*C3</f>
        <v>192.00000000000003</v>
      </c>
    </row>
    <row r="4" spans="2:9" x14ac:dyDescent="0.25">
      <c r="B4" s="13"/>
      <c r="C4" s="13"/>
      <c r="D4" s="13"/>
      <c r="E4" s="4" t="s">
        <v>13</v>
      </c>
      <c r="F4" s="17">
        <f>'Staff time input'!C7</f>
        <v>0.3</v>
      </c>
      <c r="G4" s="15">
        <f>('Staff time input'!E7)*('Staff time input'!F7)</f>
        <v>0.4</v>
      </c>
      <c r="H4" s="15">
        <f t="shared" ref="H4:H5" si="0">G4*F4</f>
        <v>0.12</v>
      </c>
      <c r="I4" s="6">
        <f>H4*C3</f>
        <v>480</v>
      </c>
    </row>
    <row r="5" spans="2:9" x14ac:dyDescent="0.25">
      <c r="B5" s="13"/>
      <c r="C5" s="13"/>
      <c r="D5" s="13"/>
      <c r="E5" s="4" t="s">
        <v>14</v>
      </c>
      <c r="F5" s="17">
        <f>'Staff time input'!C8</f>
        <v>0.1</v>
      </c>
      <c r="G5" s="15">
        <f>('Staff time input'!E8)*('Staff time input'!F8)</f>
        <v>1.0000000000000002E-2</v>
      </c>
      <c r="H5" s="15">
        <f t="shared" si="0"/>
        <v>1.0000000000000002E-3</v>
      </c>
      <c r="I5" s="6">
        <f>H5*C3</f>
        <v>4.0000000000000009</v>
      </c>
    </row>
    <row r="6" spans="2:9" s="1" customFormat="1" x14ac:dyDescent="0.25">
      <c r="H6" s="5" t="s">
        <v>8</v>
      </c>
      <c r="I6" s="9">
        <f>SUM(I3:I5)</f>
        <v>676</v>
      </c>
    </row>
    <row r="8" spans="2:9" x14ac:dyDescent="0.25">
      <c r="B8" s="14" t="s">
        <v>0</v>
      </c>
      <c r="C8" s="5" t="s">
        <v>19</v>
      </c>
      <c r="D8" s="5" t="s">
        <v>1</v>
      </c>
      <c r="E8" s="5" t="s">
        <v>7</v>
      </c>
      <c r="F8" s="5" t="s">
        <v>20</v>
      </c>
      <c r="G8" s="5" t="s">
        <v>22</v>
      </c>
      <c r="H8" s="5" t="s">
        <v>23</v>
      </c>
      <c r="I8" s="5" t="s">
        <v>21</v>
      </c>
    </row>
    <row r="9" spans="2:9" x14ac:dyDescent="0.25">
      <c r="B9" s="4"/>
      <c r="C9" s="6"/>
      <c r="D9" s="16"/>
      <c r="E9" s="4" t="s">
        <v>12</v>
      </c>
      <c r="F9" s="17"/>
      <c r="G9" s="15"/>
      <c r="H9" s="15">
        <f>G9*F9</f>
        <v>0</v>
      </c>
      <c r="I9" s="6">
        <f>H9*C9</f>
        <v>0</v>
      </c>
    </row>
    <row r="10" spans="2:9" x14ac:dyDescent="0.25">
      <c r="B10" s="13"/>
      <c r="C10" s="13"/>
      <c r="D10" s="13"/>
      <c r="E10" s="4" t="s">
        <v>13</v>
      </c>
      <c r="F10" s="17"/>
      <c r="G10" s="15"/>
      <c r="H10" s="15">
        <f t="shared" ref="H10:H11" si="1">G10*F10</f>
        <v>0</v>
      </c>
      <c r="I10" s="6">
        <f>H10*C9</f>
        <v>0</v>
      </c>
    </row>
    <row r="11" spans="2:9" x14ac:dyDescent="0.25">
      <c r="B11" s="13"/>
      <c r="C11" s="13"/>
      <c r="D11" s="13"/>
      <c r="E11" s="4" t="s">
        <v>14</v>
      </c>
      <c r="F11" s="17"/>
      <c r="G11" s="15"/>
      <c r="H11" s="15">
        <f t="shared" si="1"/>
        <v>0</v>
      </c>
      <c r="I11" s="6">
        <f>H11*C9</f>
        <v>0</v>
      </c>
    </row>
    <row r="12" spans="2:9" x14ac:dyDescent="0.25">
      <c r="B12" s="1"/>
      <c r="C12" s="1"/>
      <c r="D12" s="1"/>
      <c r="E12" s="1"/>
      <c r="F12" s="1"/>
      <c r="G12" s="1"/>
      <c r="H12" s="5" t="s">
        <v>8</v>
      </c>
      <c r="I12" s="9">
        <f>SUM(I9:I11)</f>
        <v>0</v>
      </c>
    </row>
  </sheetData>
  <pageMargins left="0.7" right="0.7" top="0.75" bottom="0.75" header="0.3" footer="0.3"/>
  <pageSetup paperSize="9" orientation="portrait" horizontalDpi="4294967292"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9CD9-E6FE-4FB4-9E5C-289EABF34B7C}">
  <dimension ref="B2:I16"/>
  <sheetViews>
    <sheetView workbookViewId="0">
      <selection activeCell="F20" sqref="F20"/>
    </sheetView>
  </sheetViews>
  <sheetFormatPr defaultRowHeight="15" x14ac:dyDescent="0.25"/>
  <cols>
    <col min="1" max="1" width="2.85546875" style="2" customWidth="1"/>
    <col min="2" max="9" width="21.42578125" style="2" customWidth="1"/>
    <col min="10" max="16384" width="9.140625" style="2"/>
  </cols>
  <sheetData>
    <row r="2" spans="2:9" s="1" customFormat="1" x14ac:dyDescent="0.25">
      <c r="B2" s="5" t="s">
        <v>2</v>
      </c>
      <c r="C2" s="5" t="s">
        <v>7</v>
      </c>
      <c r="D2" s="5" t="s">
        <v>3</v>
      </c>
      <c r="E2" s="5" t="s">
        <v>4</v>
      </c>
      <c r="F2" s="5" t="s">
        <v>5</v>
      </c>
      <c r="G2" s="5" t="s">
        <v>6</v>
      </c>
      <c r="H2" s="5" t="s">
        <v>22</v>
      </c>
      <c r="I2" s="5" t="s">
        <v>8</v>
      </c>
    </row>
    <row r="3" spans="2:9" x14ac:dyDescent="0.25">
      <c r="B3" s="4"/>
      <c r="C3" s="4"/>
      <c r="D3" s="6"/>
      <c r="E3" s="6"/>
      <c r="F3" s="6"/>
      <c r="G3" s="6"/>
      <c r="H3" s="15"/>
      <c r="I3" s="9">
        <f>(SUM(D3:G3))*H3</f>
        <v>0</v>
      </c>
    </row>
    <row r="4" spans="2:9" x14ac:dyDescent="0.25">
      <c r="B4" s="4" t="s">
        <v>47</v>
      </c>
      <c r="C4" s="4" t="s">
        <v>12</v>
      </c>
      <c r="D4" s="6"/>
      <c r="E4" s="6"/>
      <c r="F4" s="6">
        <v>500</v>
      </c>
      <c r="G4" s="6"/>
      <c r="H4" s="15">
        <f>Projects!D5*Projects!E5</f>
        <v>0.16000000000000003</v>
      </c>
      <c r="I4" s="9">
        <f>(SUM(D4:G4))*H4</f>
        <v>80.000000000000014</v>
      </c>
    </row>
    <row r="5" spans="2:9" x14ac:dyDescent="0.25">
      <c r="B5" s="4" t="s">
        <v>48</v>
      </c>
      <c r="C5" s="4" t="s">
        <v>13</v>
      </c>
      <c r="D5" s="6"/>
      <c r="E5" s="6">
        <v>750</v>
      </c>
      <c r="F5" s="6"/>
      <c r="G5" s="6"/>
      <c r="H5" s="15">
        <f>Projects!D6*Projects!E6</f>
        <v>0.4</v>
      </c>
      <c r="I5" s="9">
        <f t="shared" ref="I5:I15" si="0">(SUM(D5:G5))*H5</f>
        <v>300</v>
      </c>
    </row>
    <row r="6" spans="2:9" x14ac:dyDescent="0.25">
      <c r="B6" s="4"/>
      <c r="C6" s="4"/>
      <c r="D6" s="6"/>
      <c r="E6" s="6"/>
      <c r="F6" s="6"/>
      <c r="G6" s="6"/>
      <c r="H6" s="15"/>
      <c r="I6" s="9">
        <f t="shared" si="0"/>
        <v>0</v>
      </c>
    </row>
    <row r="7" spans="2:9" x14ac:dyDescent="0.25">
      <c r="B7" s="4"/>
      <c r="C7" s="4"/>
      <c r="D7" s="6"/>
      <c r="E7" s="6"/>
      <c r="F7" s="6"/>
      <c r="G7" s="6"/>
      <c r="H7" s="15"/>
      <c r="I7" s="9">
        <f t="shared" si="0"/>
        <v>0</v>
      </c>
    </row>
    <row r="8" spans="2:9" x14ac:dyDescent="0.25">
      <c r="B8" s="4"/>
      <c r="C8" s="4"/>
      <c r="D8" s="6"/>
      <c r="E8" s="6"/>
      <c r="F8" s="6"/>
      <c r="G8" s="6"/>
      <c r="H8" s="15"/>
      <c r="I8" s="9">
        <f t="shared" si="0"/>
        <v>0</v>
      </c>
    </row>
    <row r="9" spans="2:9" x14ac:dyDescent="0.25">
      <c r="B9" s="4"/>
      <c r="C9" s="4"/>
      <c r="D9" s="6"/>
      <c r="E9" s="6"/>
      <c r="F9" s="6"/>
      <c r="G9" s="6"/>
      <c r="H9" s="15"/>
      <c r="I9" s="9">
        <f t="shared" si="0"/>
        <v>0</v>
      </c>
    </row>
    <row r="10" spans="2:9" x14ac:dyDescent="0.25">
      <c r="B10" s="4"/>
      <c r="C10" s="4"/>
      <c r="D10" s="6"/>
      <c r="E10" s="6"/>
      <c r="F10" s="6"/>
      <c r="G10" s="6"/>
      <c r="H10" s="15"/>
      <c r="I10" s="9">
        <f t="shared" si="0"/>
        <v>0</v>
      </c>
    </row>
    <row r="11" spans="2:9" x14ac:dyDescent="0.25">
      <c r="B11" s="4"/>
      <c r="C11" s="4"/>
      <c r="D11" s="6"/>
      <c r="E11" s="6"/>
      <c r="F11" s="6"/>
      <c r="G11" s="6"/>
      <c r="H11" s="15"/>
      <c r="I11" s="9">
        <f t="shared" si="0"/>
        <v>0</v>
      </c>
    </row>
    <row r="12" spans="2:9" x14ac:dyDescent="0.25">
      <c r="B12" s="4"/>
      <c r="C12" s="4"/>
      <c r="D12" s="6"/>
      <c r="E12" s="6"/>
      <c r="F12" s="6"/>
      <c r="G12" s="6"/>
      <c r="H12" s="15"/>
      <c r="I12" s="9">
        <f t="shared" si="0"/>
        <v>0</v>
      </c>
    </row>
    <row r="13" spans="2:9" x14ac:dyDescent="0.25">
      <c r="B13" s="4"/>
      <c r="C13" s="4"/>
      <c r="D13" s="6"/>
      <c r="E13" s="6"/>
      <c r="F13" s="6"/>
      <c r="G13" s="6"/>
      <c r="H13" s="15"/>
      <c r="I13" s="9">
        <f t="shared" si="0"/>
        <v>0</v>
      </c>
    </row>
    <row r="14" spans="2:9" x14ac:dyDescent="0.25">
      <c r="B14" s="4"/>
      <c r="C14" s="4"/>
      <c r="D14" s="6"/>
      <c r="E14" s="6"/>
      <c r="F14" s="6"/>
      <c r="G14" s="6"/>
      <c r="H14" s="15"/>
      <c r="I14" s="9">
        <f t="shared" si="0"/>
        <v>0</v>
      </c>
    </row>
    <row r="15" spans="2:9" x14ac:dyDescent="0.25">
      <c r="B15" s="4"/>
      <c r="C15" s="4"/>
      <c r="D15" s="6"/>
      <c r="E15" s="6"/>
      <c r="F15" s="6"/>
      <c r="G15" s="6"/>
      <c r="H15" s="15"/>
      <c r="I15" s="9">
        <f t="shared" si="0"/>
        <v>0</v>
      </c>
    </row>
    <row r="16" spans="2:9" x14ac:dyDescent="0.25">
      <c r="B16" s="5" t="s">
        <v>8</v>
      </c>
      <c r="C16" s="5"/>
      <c r="D16" s="7">
        <f>SUM(D3:D15)</f>
        <v>0</v>
      </c>
      <c r="E16" s="7">
        <f t="shared" ref="E16:I16" si="1">SUM(E3:E15)</f>
        <v>750</v>
      </c>
      <c r="F16" s="7">
        <f t="shared" si="1"/>
        <v>500</v>
      </c>
      <c r="G16" s="7">
        <f t="shared" si="1"/>
        <v>0</v>
      </c>
      <c r="H16" s="104"/>
      <c r="I16" s="7">
        <f t="shared" si="1"/>
        <v>380</v>
      </c>
    </row>
  </sheetData>
  <conditionalFormatting sqref="I3:I15">
    <cfRule type="cellIs" dxfId="15" priority="1" operator="equal">
      <formula>0</formula>
    </cfRule>
  </conditionalFormatting>
  <pageMargins left="0.7" right="0.7" top="0.75" bottom="0.75" header="0.3" footer="0.3"/>
  <pageSetup paperSize="9" orientation="portrait" horizontalDpi="4294967292"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F14BE-FE7B-494F-8B76-FF97C6336A11}">
  <dimension ref="B2:H33"/>
  <sheetViews>
    <sheetView topLeftCell="A2" workbookViewId="0">
      <selection activeCell="J12" sqref="J12"/>
    </sheetView>
  </sheetViews>
  <sheetFormatPr defaultRowHeight="15" x14ac:dyDescent="0.25"/>
  <cols>
    <col min="1" max="1" width="2.85546875" style="2" customWidth="1"/>
    <col min="2" max="8" width="21.42578125" style="2" customWidth="1"/>
    <col min="9" max="16384" width="9.140625" style="2"/>
  </cols>
  <sheetData>
    <row r="2" spans="2:8" s="1" customFormat="1" x14ac:dyDescent="0.25">
      <c r="B2" s="1" t="s">
        <v>28</v>
      </c>
    </row>
    <row r="3" spans="2:8" s="1" customFormat="1" x14ac:dyDescent="0.25"/>
    <row r="4" spans="2:8" x14ac:dyDescent="0.25">
      <c r="B4" s="5" t="s">
        <v>7</v>
      </c>
      <c r="C4" s="5" t="s">
        <v>25</v>
      </c>
      <c r="D4" s="5" t="s">
        <v>3</v>
      </c>
      <c r="E4" s="5" t="s">
        <v>4</v>
      </c>
      <c r="F4" s="5" t="s">
        <v>5</v>
      </c>
      <c r="G4" s="5" t="s">
        <v>6</v>
      </c>
      <c r="H4" s="5" t="s">
        <v>8</v>
      </c>
    </row>
    <row r="5" spans="2:8" x14ac:dyDescent="0.25">
      <c r="B5" s="4" t="s">
        <v>12</v>
      </c>
      <c r="C5" s="6">
        <f>'Staff time calculator'!I3</f>
        <v>192.00000000000003</v>
      </c>
      <c r="D5" s="6"/>
      <c r="E5" s="6"/>
      <c r="F5" s="6">
        <f>('Events and materials etc'!F4)*'Events and materials etc'!H4</f>
        <v>80.000000000000014</v>
      </c>
      <c r="G5" s="6"/>
      <c r="H5" s="9">
        <f>SUM(C5:G5)</f>
        <v>272.00000000000006</v>
      </c>
    </row>
    <row r="6" spans="2:8" x14ac:dyDescent="0.25">
      <c r="B6" s="4" t="s">
        <v>13</v>
      </c>
      <c r="C6" s="6">
        <f>'Staff time calculator'!I4</f>
        <v>480</v>
      </c>
      <c r="D6" s="6"/>
      <c r="E6" s="6">
        <f>('Events and materials etc'!E5)*'Events and materials etc'!H5</f>
        <v>300</v>
      </c>
      <c r="F6" s="6"/>
      <c r="G6" s="6"/>
      <c r="H6" s="9">
        <f t="shared" ref="H6:H10" si="0">SUM(C6:G6)</f>
        <v>780</v>
      </c>
    </row>
    <row r="7" spans="2:8" x14ac:dyDescent="0.25">
      <c r="B7" s="4" t="s">
        <v>14</v>
      </c>
      <c r="C7" s="6">
        <f>'Staff time calculator'!I5</f>
        <v>4.0000000000000009</v>
      </c>
      <c r="D7" s="6"/>
      <c r="E7" s="6"/>
      <c r="F7" s="6"/>
      <c r="G7" s="6"/>
      <c r="H7" s="9">
        <f t="shared" si="0"/>
        <v>4.0000000000000009</v>
      </c>
    </row>
    <row r="8" spans="2:8" x14ac:dyDescent="0.25">
      <c r="B8" s="4"/>
      <c r="C8" s="6"/>
      <c r="D8" s="6"/>
      <c r="E8" s="6"/>
      <c r="F8" s="6"/>
      <c r="G8" s="6"/>
      <c r="H8" s="9">
        <f t="shared" si="0"/>
        <v>0</v>
      </c>
    </row>
    <row r="9" spans="2:8" x14ac:dyDescent="0.25">
      <c r="B9" s="4"/>
      <c r="C9" s="6"/>
      <c r="D9" s="6"/>
      <c r="E9" s="6"/>
      <c r="F9" s="6"/>
      <c r="G9" s="6"/>
      <c r="H9" s="9">
        <f t="shared" si="0"/>
        <v>0</v>
      </c>
    </row>
    <row r="10" spans="2:8" x14ac:dyDescent="0.25">
      <c r="B10" s="4"/>
      <c r="C10" s="6"/>
      <c r="D10" s="6"/>
      <c r="E10" s="6"/>
      <c r="F10" s="6"/>
      <c r="G10" s="6"/>
      <c r="H10" s="9">
        <f t="shared" si="0"/>
        <v>0</v>
      </c>
    </row>
    <row r="11" spans="2:8" x14ac:dyDescent="0.25">
      <c r="B11" s="5" t="s">
        <v>8</v>
      </c>
      <c r="C11" s="7">
        <f t="shared" ref="C11:H11" si="1">SUM(C5:C10)</f>
        <v>676</v>
      </c>
      <c r="D11" s="7">
        <f t="shared" si="1"/>
        <v>0</v>
      </c>
      <c r="E11" s="7">
        <f t="shared" si="1"/>
        <v>300</v>
      </c>
      <c r="F11" s="7">
        <f t="shared" si="1"/>
        <v>80.000000000000014</v>
      </c>
      <c r="G11" s="7">
        <f t="shared" si="1"/>
        <v>0</v>
      </c>
      <c r="H11" s="7">
        <f t="shared" si="1"/>
        <v>1056</v>
      </c>
    </row>
    <row r="13" spans="2:8" s="1" customFormat="1" x14ac:dyDescent="0.25">
      <c r="B13" s="1" t="s">
        <v>26</v>
      </c>
    </row>
    <row r="14" spans="2:8" s="1" customFormat="1" x14ac:dyDescent="0.25"/>
    <row r="15" spans="2:8" x14ac:dyDescent="0.25">
      <c r="B15" s="5" t="s">
        <v>7</v>
      </c>
      <c r="C15" s="5" t="s">
        <v>25</v>
      </c>
      <c r="D15" s="5" t="s">
        <v>3</v>
      </c>
      <c r="E15" s="5" t="s">
        <v>4</v>
      </c>
      <c r="F15" s="5" t="s">
        <v>5</v>
      </c>
      <c r="G15" s="5" t="s">
        <v>6</v>
      </c>
      <c r="H15" s="5" t="s">
        <v>8</v>
      </c>
    </row>
    <row r="16" spans="2:8" x14ac:dyDescent="0.25">
      <c r="B16" s="4" t="s">
        <v>12</v>
      </c>
      <c r="C16" s="6"/>
      <c r="D16" s="6"/>
      <c r="E16" s="6"/>
      <c r="F16" s="6"/>
      <c r="G16" s="6"/>
      <c r="H16" s="9">
        <f>SUM(C16:G16)</f>
        <v>0</v>
      </c>
    </row>
    <row r="17" spans="2:8" x14ac:dyDescent="0.25">
      <c r="B17" s="4" t="s">
        <v>13</v>
      </c>
      <c r="C17" s="6"/>
      <c r="D17" s="6"/>
      <c r="E17" s="6"/>
      <c r="F17" s="6"/>
      <c r="G17" s="6"/>
      <c r="H17" s="9">
        <f t="shared" ref="H17:H21" si="2">SUM(C17:G17)</f>
        <v>0</v>
      </c>
    </row>
    <row r="18" spans="2:8" x14ac:dyDescent="0.25">
      <c r="B18" s="4" t="s">
        <v>14</v>
      </c>
      <c r="C18" s="6"/>
      <c r="D18" s="6"/>
      <c r="E18" s="6"/>
      <c r="F18" s="6"/>
      <c r="G18" s="6"/>
      <c r="H18" s="9">
        <f t="shared" si="2"/>
        <v>0</v>
      </c>
    </row>
    <row r="19" spans="2:8" x14ac:dyDescent="0.25">
      <c r="B19" s="4"/>
      <c r="C19" s="6"/>
      <c r="D19" s="6"/>
      <c r="E19" s="6"/>
      <c r="F19" s="6"/>
      <c r="G19" s="6"/>
      <c r="H19" s="9">
        <f t="shared" si="2"/>
        <v>0</v>
      </c>
    </row>
    <row r="20" spans="2:8" x14ac:dyDescent="0.25">
      <c r="B20" s="4"/>
      <c r="C20" s="6"/>
      <c r="D20" s="6"/>
      <c r="E20" s="6"/>
      <c r="F20" s="6"/>
      <c r="G20" s="6"/>
      <c r="H20" s="9">
        <f t="shared" si="2"/>
        <v>0</v>
      </c>
    </row>
    <row r="21" spans="2:8" x14ac:dyDescent="0.25">
      <c r="B21" s="4"/>
      <c r="C21" s="6"/>
      <c r="D21" s="6"/>
      <c r="E21" s="6"/>
      <c r="F21" s="6"/>
      <c r="G21" s="6"/>
      <c r="H21" s="9">
        <f t="shared" si="2"/>
        <v>0</v>
      </c>
    </row>
    <row r="22" spans="2:8" x14ac:dyDescent="0.25">
      <c r="B22" s="5" t="s">
        <v>8</v>
      </c>
      <c r="C22" s="7">
        <f t="shared" ref="C22:H22" si="3">SUM(C16:C21)</f>
        <v>0</v>
      </c>
      <c r="D22" s="7">
        <f t="shared" si="3"/>
        <v>0</v>
      </c>
      <c r="E22" s="7">
        <f t="shared" si="3"/>
        <v>0</v>
      </c>
      <c r="F22" s="7">
        <f t="shared" si="3"/>
        <v>0</v>
      </c>
      <c r="G22" s="7">
        <f t="shared" si="3"/>
        <v>0</v>
      </c>
      <c r="H22" s="7">
        <f t="shared" si="3"/>
        <v>0</v>
      </c>
    </row>
    <row r="24" spans="2:8" s="1" customFormat="1" x14ac:dyDescent="0.25">
      <c r="B24" s="1" t="s">
        <v>27</v>
      </c>
    </row>
    <row r="25" spans="2:8" s="1" customFormat="1" x14ac:dyDescent="0.25"/>
    <row r="26" spans="2:8" x14ac:dyDescent="0.25">
      <c r="B26" s="5" t="s">
        <v>7</v>
      </c>
      <c r="C26" s="5" t="s">
        <v>25</v>
      </c>
      <c r="D26" s="5" t="s">
        <v>3</v>
      </c>
      <c r="E26" s="5" t="s">
        <v>4</v>
      </c>
      <c r="F26" s="5" t="s">
        <v>5</v>
      </c>
      <c r="G26" s="5" t="s">
        <v>6</v>
      </c>
      <c r="H26" s="5" t="s">
        <v>8</v>
      </c>
    </row>
    <row r="27" spans="2:8" x14ac:dyDescent="0.25">
      <c r="B27" s="4" t="s">
        <v>12</v>
      </c>
      <c r="C27" s="6"/>
      <c r="D27" s="6"/>
      <c r="E27" s="6"/>
      <c r="F27" s="6"/>
      <c r="G27" s="6"/>
      <c r="H27" s="9">
        <f>SUM(C27:G27)</f>
        <v>0</v>
      </c>
    </row>
    <row r="28" spans="2:8" x14ac:dyDescent="0.25">
      <c r="B28" s="4" t="s">
        <v>13</v>
      </c>
      <c r="C28" s="6"/>
      <c r="D28" s="6"/>
      <c r="E28" s="6"/>
      <c r="F28" s="6"/>
      <c r="G28" s="6"/>
      <c r="H28" s="9">
        <f t="shared" ref="H28:H32" si="4">SUM(C28:G28)</f>
        <v>0</v>
      </c>
    </row>
    <row r="29" spans="2:8" x14ac:dyDescent="0.25">
      <c r="B29" s="4" t="s">
        <v>14</v>
      </c>
      <c r="C29" s="6"/>
      <c r="D29" s="6"/>
      <c r="E29" s="6"/>
      <c r="F29" s="6"/>
      <c r="G29" s="6"/>
      <c r="H29" s="9">
        <f t="shared" si="4"/>
        <v>0</v>
      </c>
    </row>
    <row r="30" spans="2:8" x14ac:dyDescent="0.25">
      <c r="B30" s="4"/>
      <c r="C30" s="6"/>
      <c r="D30" s="6"/>
      <c r="E30" s="6"/>
      <c r="F30" s="6"/>
      <c r="G30" s="6"/>
      <c r="H30" s="9">
        <f t="shared" si="4"/>
        <v>0</v>
      </c>
    </row>
    <row r="31" spans="2:8" x14ac:dyDescent="0.25">
      <c r="B31" s="4"/>
      <c r="C31" s="6"/>
      <c r="D31" s="6"/>
      <c r="E31" s="6"/>
      <c r="F31" s="6"/>
      <c r="G31" s="6"/>
      <c r="H31" s="9">
        <f t="shared" si="4"/>
        <v>0</v>
      </c>
    </row>
    <row r="32" spans="2:8" x14ac:dyDescent="0.25">
      <c r="B32" s="4"/>
      <c r="C32" s="6"/>
      <c r="D32" s="6"/>
      <c r="E32" s="6"/>
      <c r="F32" s="6"/>
      <c r="G32" s="6"/>
      <c r="H32" s="9">
        <f t="shared" si="4"/>
        <v>0</v>
      </c>
    </row>
    <row r="33" spans="2:8" x14ac:dyDescent="0.25">
      <c r="B33" s="5" t="s">
        <v>8</v>
      </c>
      <c r="C33" s="7">
        <f t="shared" ref="C33:H33" si="5">SUM(C27:C32)</f>
        <v>0</v>
      </c>
      <c r="D33" s="7">
        <f t="shared" si="5"/>
        <v>0</v>
      </c>
      <c r="E33" s="7">
        <f t="shared" si="5"/>
        <v>0</v>
      </c>
      <c r="F33" s="7">
        <f t="shared" si="5"/>
        <v>0</v>
      </c>
      <c r="G33" s="7">
        <f t="shared" si="5"/>
        <v>0</v>
      </c>
      <c r="H33" s="7">
        <f t="shared" si="5"/>
        <v>0</v>
      </c>
    </row>
  </sheetData>
  <conditionalFormatting sqref="H5:H10 H16:H21 H27:H32">
    <cfRule type="cellIs" dxfId="14" priority="3" operator="equal">
      <formula>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DFDD7-30E3-4D0B-A35A-928A54E8A77D}">
  <dimension ref="B2:H30"/>
  <sheetViews>
    <sheetView tabSelected="1" topLeftCell="A11" workbookViewId="0">
      <selection activeCell="J18" sqref="J18"/>
    </sheetView>
  </sheetViews>
  <sheetFormatPr defaultRowHeight="15" x14ac:dyDescent="0.25"/>
  <cols>
    <col min="1" max="1" width="2.85546875" style="2" customWidth="1"/>
    <col min="2" max="8" width="21.42578125" style="2" customWidth="1"/>
    <col min="9" max="16384" width="9.140625" style="2"/>
  </cols>
  <sheetData>
    <row r="2" spans="2:8" s="1" customFormat="1" x14ac:dyDescent="0.25">
      <c r="B2" s="1" t="s">
        <v>28</v>
      </c>
    </row>
    <row r="4" spans="2:8" x14ac:dyDescent="0.25">
      <c r="B4" s="5" t="s">
        <v>29</v>
      </c>
      <c r="C4" s="5" t="s">
        <v>25</v>
      </c>
      <c r="D4" s="5" t="s">
        <v>3</v>
      </c>
      <c r="E4" s="5" t="s">
        <v>4</v>
      </c>
      <c r="F4" s="5" t="s">
        <v>5</v>
      </c>
      <c r="G4" s="5" t="s">
        <v>6</v>
      </c>
      <c r="H4" s="5" t="s">
        <v>8</v>
      </c>
    </row>
    <row r="5" spans="2:8" x14ac:dyDescent="0.25">
      <c r="B5" s="18" t="s">
        <v>40</v>
      </c>
      <c r="C5" s="6"/>
      <c r="D5" s="6"/>
      <c r="E5" s="6"/>
      <c r="F5" s="6"/>
      <c r="G5" s="6"/>
      <c r="H5" s="9">
        <f>SUM(C5:G5)</f>
        <v>0</v>
      </c>
    </row>
    <row r="6" spans="2:8" x14ac:dyDescent="0.25">
      <c r="B6" s="18" t="s">
        <v>30</v>
      </c>
      <c r="C6" s="6"/>
      <c r="D6" s="6"/>
      <c r="E6" s="6"/>
      <c r="F6" s="6"/>
      <c r="G6" s="6"/>
      <c r="H6" s="9">
        <f t="shared" ref="H6:H14" si="0">SUM(C6:G6)</f>
        <v>0</v>
      </c>
    </row>
    <row r="7" spans="2:8" x14ac:dyDescent="0.25">
      <c r="B7" s="18" t="s">
        <v>32</v>
      </c>
      <c r="C7" s="6"/>
      <c r="D7" s="6"/>
      <c r="E7" s="6"/>
      <c r="F7" s="6"/>
      <c r="G7" s="6"/>
      <c r="H7" s="9">
        <f t="shared" si="0"/>
        <v>0</v>
      </c>
    </row>
    <row r="8" spans="2:8" x14ac:dyDescent="0.25">
      <c r="B8" s="18" t="s">
        <v>31</v>
      </c>
      <c r="C8" s="6"/>
      <c r="D8" s="6"/>
      <c r="E8" s="6"/>
      <c r="F8" s="6"/>
      <c r="G8" s="6"/>
      <c r="H8" s="9">
        <f t="shared" si="0"/>
        <v>0</v>
      </c>
    </row>
    <row r="9" spans="2:8" x14ac:dyDescent="0.25">
      <c r="B9" s="18" t="s">
        <v>33</v>
      </c>
      <c r="C9" s="6"/>
      <c r="D9" s="6"/>
      <c r="E9" s="6"/>
      <c r="F9" s="6"/>
      <c r="G9" s="6"/>
      <c r="H9" s="9">
        <f t="shared" si="0"/>
        <v>0</v>
      </c>
    </row>
    <row r="10" spans="2:8" x14ac:dyDescent="0.25">
      <c r="B10" s="18" t="s">
        <v>34</v>
      </c>
      <c r="C10" s="6"/>
      <c r="D10" s="6"/>
      <c r="E10" s="6"/>
      <c r="F10" s="6"/>
      <c r="G10" s="6"/>
      <c r="H10" s="9">
        <f t="shared" si="0"/>
        <v>0</v>
      </c>
    </row>
    <row r="11" spans="2:8" x14ac:dyDescent="0.25">
      <c r="B11" s="18" t="s">
        <v>35</v>
      </c>
      <c r="C11" s="6"/>
      <c r="D11" s="6"/>
      <c r="E11" s="6"/>
      <c r="F11" s="6"/>
      <c r="G11" s="6"/>
      <c r="H11" s="9">
        <f t="shared" si="0"/>
        <v>0</v>
      </c>
    </row>
    <row r="12" spans="2:8" x14ac:dyDescent="0.25">
      <c r="B12" s="18" t="s">
        <v>36</v>
      </c>
      <c r="C12" s="6"/>
      <c r="D12" s="6"/>
      <c r="E12" s="6"/>
      <c r="F12" s="6"/>
      <c r="G12" s="6"/>
      <c r="H12" s="9">
        <f t="shared" si="0"/>
        <v>0</v>
      </c>
    </row>
    <row r="13" spans="2:8" x14ac:dyDescent="0.25">
      <c r="B13" s="18" t="s">
        <v>38</v>
      </c>
      <c r="C13" s="6"/>
      <c r="D13" s="6"/>
      <c r="E13" s="6"/>
      <c r="F13" s="6"/>
      <c r="G13" s="6"/>
      <c r="H13" s="9">
        <f t="shared" si="0"/>
        <v>0</v>
      </c>
    </row>
    <row r="14" spans="2:8" x14ac:dyDescent="0.25">
      <c r="B14" s="18" t="s">
        <v>37</v>
      </c>
      <c r="C14" s="6"/>
      <c r="D14" s="6"/>
      <c r="E14" s="6"/>
      <c r="F14" s="6"/>
      <c r="G14" s="6"/>
      <c r="H14" s="9">
        <f t="shared" si="0"/>
        <v>0</v>
      </c>
    </row>
    <row r="15" spans="2:8" x14ac:dyDescent="0.25">
      <c r="B15" s="5" t="s">
        <v>8</v>
      </c>
      <c r="C15" s="7">
        <f t="shared" ref="C15:H15" si="1">SUM(C5:C14)</f>
        <v>0</v>
      </c>
      <c r="D15" s="7">
        <f t="shared" si="1"/>
        <v>0</v>
      </c>
      <c r="E15" s="7">
        <f t="shared" si="1"/>
        <v>0</v>
      </c>
      <c r="F15" s="7">
        <f t="shared" si="1"/>
        <v>0</v>
      </c>
      <c r="G15" s="7">
        <f t="shared" si="1"/>
        <v>0</v>
      </c>
      <c r="H15" s="7">
        <f t="shared" si="1"/>
        <v>0</v>
      </c>
    </row>
    <row r="17" spans="2:8" s="1" customFormat="1" x14ac:dyDescent="0.25">
      <c r="B17" s="1" t="s">
        <v>45</v>
      </c>
    </row>
    <row r="19" spans="2:8" x14ac:dyDescent="0.25">
      <c r="B19" s="5" t="s">
        <v>29</v>
      </c>
      <c r="C19" s="5" t="s">
        <v>25</v>
      </c>
      <c r="D19" s="5" t="s">
        <v>3</v>
      </c>
      <c r="E19" s="5" t="s">
        <v>4</v>
      </c>
      <c r="F19" s="5" t="s">
        <v>5</v>
      </c>
      <c r="G19" s="5" t="s">
        <v>6</v>
      </c>
      <c r="H19" s="5" t="s">
        <v>8</v>
      </c>
    </row>
    <row r="20" spans="2:8" x14ac:dyDescent="0.25">
      <c r="B20" s="18" t="s">
        <v>39</v>
      </c>
      <c r="C20" s="6"/>
      <c r="D20" s="6"/>
      <c r="E20" s="6"/>
      <c r="F20" s="6"/>
      <c r="G20" s="6"/>
      <c r="H20" s="9">
        <f>SUM(C20:G20)</f>
        <v>0</v>
      </c>
    </row>
    <row r="21" spans="2:8" x14ac:dyDescent="0.25">
      <c r="B21" s="18" t="s">
        <v>41</v>
      </c>
      <c r="C21" s="6"/>
      <c r="D21" s="6"/>
      <c r="E21" s="6"/>
      <c r="F21" s="6"/>
      <c r="G21" s="6"/>
      <c r="H21" s="9">
        <f>SUM(C21:G21)</f>
        <v>0</v>
      </c>
    </row>
    <row r="22" spans="2:8" x14ac:dyDescent="0.25">
      <c r="B22" s="18" t="s">
        <v>42</v>
      </c>
      <c r="C22" s="6"/>
      <c r="D22" s="6"/>
      <c r="E22" s="6"/>
      <c r="F22" s="6"/>
      <c r="G22" s="6"/>
      <c r="H22" s="9"/>
    </row>
    <row r="23" spans="2:8" x14ac:dyDescent="0.25">
      <c r="B23" s="5" t="s">
        <v>8</v>
      </c>
      <c r="C23" s="7">
        <f t="shared" ref="C23:H23" si="2">SUM(C20:C21)</f>
        <v>0</v>
      </c>
      <c r="D23" s="7">
        <f t="shared" si="2"/>
        <v>0</v>
      </c>
      <c r="E23" s="7">
        <f t="shared" si="2"/>
        <v>0</v>
      </c>
      <c r="F23" s="7">
        <f t="shared" si="2"/>
        <v>0</v>
      </c>
      <c r="G23" s="7">
        <f t="shared" si="2"/>
        <v>0</v>
      </c>
      <c r="H23" s="7">
        <f t="shared" si="2"/>
        <v>0</v>
      </c>
    </row>
    <row r="25" spans="2:8" s="1" customFormat="1" x14ac:dyDescent="0.25">
      <c r="B25" s="1" t="s">
        <v>46</v>
      </c>
    </row>
    <row r="27" spans="2:8" x14ac:dyDescent="0.25">
      <c r="B27" s="5" t="s">
        <v>29</v>
      </c>
      <c r="C27" s="5" t="s">
        <v>25</v>
      </c>
      <c r="D27" s="5" t="s">
        <v>3</v>
      </c>
      <c r="E27" s="5" t="s">
        <v>4</v>
      </c>
      <c r="F27" s="5" t="s">
        <v>5</v>
      </c>
      <c r="G27" s="5" t="s">
        <v>6</v>
      </c>
      <c r="H27" s="5" t="s">
        <v>8</v>
      </c>
    </row>
    <row r="28" spans="2:8" x14ac:dyDescent="0.25">
      <c r="B28" s="18" t="s">
        <v>43</v>
      </c>
      <c r="C28" s="6"/>
      <c r="D28" s="6"/>
      <c r="E28" s="6"/>
      <c r="F28" s="6"/>
      <c r="G28" s="6"/>
      <c r="H28" s="9">
        <f>SUM(C28:G28)</f>
        <v>0</v>
      </c>
    </row>
    <row r="29" spans="2:8" x14ac:dyDescent="0.25">
      <c r="B29" s="18" t="s">
        <v>44</v>
      </c>
      <c r="C29" s="6"/>
      <c r="D29" s="6"/>
      <c r="E29" s="6"/>
      <c r="F29" s="6"/>
      <c r="G29" s="6"/>
      <c r="H29" s="9">
        <f>SUM(C29:G29)</f>
        <v>0</v>
      </c>
    </row>
    <row r="30" spans="2:8" x14ac:dyDescent="0.25">
      <c r="B30" s="5" t="s">
        <v>8</v>
      </c>
      <c r="C30" s="7">
        <f t="shared" ref="C30:H30" si="3">SUM(C28:C29)</f>
        <v>0</v>
      </c>
      <c r="D30" s="7">
        <f t="shared" si="3"/>
        <v>0</v>
      </c>
      <c r="E30" s="7">
        <f t="shared" si="3"/>
        <v>0</v>
      </c>
      <c r="F30" s="7">
        <f t="shared" si="3"/>
        <v>0</v>
      </c>
      <c r="G30" s="7">
        <f t="shared" si="3"/>
        <v>0</v>
      </c>
      <c r="H30" s="7">
        <f t="shared" si="3"/>
        <v>0</v>
      </c>
    </row>
  </sheetData>
  <phoneticPr fontId="4" type="noConversion"/>
  <conditionalFormatting sqref="H5:H14">
    <cfRule type="cellIs" dxfId="13" priority="3" operator="equal">
      <formula>0</formula>
    </cfRule>
  </conditionalFormatting>
  <conditionalFormatting sqref="H20:H22">
    <cfRule type="cellIs" dxfId="12" priority="2" operator="equal">
      <formula>0</formula>
    </cfRule>
  </conditionalFormatting>
  <conditionalFormatting sqref="H28:H29">
    <cfRule type="cellIs" dxfId="11" priority="1" operator="equal">
      <formula>0</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E92A0-38D5-4D5F-A0D9-F562C3588745}">
  <dimension ref="A1:S667"/>
  <sheetViews>
    <sheetView workbookViewId="0">
      <selection activeCell="M13" sqref="M13"/>
    </sheetView>
  </sheetViews>
  <sheetFormatPr defaultRowHeight="15" x14ac:dyDescent="0.25"/>
  <cols>
    <col min="1" max="1" width="16.42578125" style="28" customWidth="1"/>
    <col min="2" max="2" width="9.42578125" style="28" customWidth="1"/>
    <col min="3" max="3" width="2.28515625" style="28" customWidth="1"/>
    <col min="4" max="4" width="9.42578125" style="28" customWidth="1"/>
    <col min="5" max="5" width="2.28515625" style="28" customWidth="1"/>
    <col min="6" max="6" width="9.42578125" style="28" customWidth="1"/>
    <col min="7" max="7" width="2.28515625" style="28" hidden="1" customWidth="1"/>
    <col min="8" max="9" width="13.85546875" style="28" hidden="1" customWidth="1"/>
    <col min="10" max="10" width="11.7109375" style="55" customWidth="1"/>
    <col min="11" max="11" width="8" style="56" hidden="1" customWidth="1"/>
    <col min="12" max="12" width="2.28515625" style="28" hidden="1" customWidth="1"/>
    <col min="13" max="13" width="16.42578125" style="37" customWidth="1"/>
    <col min="14" max="15" width="4.85546875" style="28" customWidth="1"/>
    <col min="16" max="17" width="16.42578125" style="37" customWidth="1"/>
    <col min="18" max="18" width="3" style="31" hidden="1" customWidth="1"/>
    <col min="19" max="19" width="2.28515625" style="32" customWidth="1"/>
    <col min="20" max="256" width="9.140625" style="28"/>
    <col min="257" max="257" width="16.42578125" style="28" customWidth="1"/>
    <col min="258" max="258" width="9.42578125" style="28" customWidth="1"/>
    <col min="259" max="259" width="2.28515625" style="28" customWidth="1"/>
    <col min="260" max="260" width="9.42578125" style="28" customWidth="1"/>
    <col min="261" max="261" width="2.28515625" style="28" customWidth="1"/>
    <col min="262" max="262" width="9.42578125" style="28" customWidth="1"/>
    <col min="263" max="265" width="0" style="28" hidden="1" customWidth="1"/>
    <col min="266" max="266" width="11.7109375" style="28" customWidth="1"/>
    <col min="267" max="268" width="0" style="28" hidden="1" customWidth="1"/>
    <col min="269" max="269" width="16.42578125" style="28" customWidth="1"/>
    <col min="270" max="271" width="4.85546875" style="28" customWidth="1"/>
    <col min="272" max="273" width="16.42578125" style="28" customWidth="1"/>
    <col min="274" max="274" width="3" style="28" customWidth="1"/>
    <col min="275" max="275" width="2.28515625" style="28" customWidth="1"/>
    <col min="276" max="512" width="9.140625" style="28"/>
    <col min="513" max="513" width="16.42578125" style="28" customWidth="1"/>
    <col min="514" max="514" width="9.42578125" style="28" customWidth="1"/>
    <col min="515" max="515" width="2.28515625" style="28" customWidth="1"/>
    <col min="516" max="516" width="9.42578125" style="28" customWidth="1"/>
    <col min="517" max="517" width="2.28515625" style="28" customWidth="1"/>
    <col min="518" max="518" width="9.42578125" style="28" customWidth="1"/>
    <col min="519" max="521" width="0" style="28" hidden="1" customWidth="1"/>
    <col min="522" max="522" width="11.7109375" style="28" customWidth="1"/>
    <col min="523" max="524" width="0" style="28" hidden="1" customWidth="1"/>
    <col min="525" max="525" width="16.42578125" style="28" customWidth="1"/>
    <col min="526" max="527" width="4.85546875" style="28" customWidth="1"/>
    <col min="528" max="529" width="16.42578125" style="28" customWidth="1"/>
    <col min="530" max="530" width="3" style="28" customWidth="1"/>
    <col min="531" max="531" width="2.28515625" style="28" customWidth="1"/>
    <col min="532" max="768" width="9.140625" style="28"/>
    <col min="769" max="769" width="16.42578125" style="28" customWidth="1"/>
    <col min="770" max="770" width="9.42578125" style="28" customWidth="1"/>
    <col min="771" max="771" width="2.28515625" style="28" customWidth="1"/>
    <col min="772" max="772" width="9.42578125" style="28" customWidth="1"/>
    <col min="773" max="773" width="2.28515625" style="28" customWidth="1"/>
    <col min="774" max="774" width="9.42578125" style="28" customWidth="1"/>
    <col min="775" max="777" width="0" style="28" hidden="1" customWidth="1"/>
    <col min="778" max="778" width="11.7109375" style="28" customWidth="1"/>
    <col min="779" max="780" width="0" style="28" hidden="1" customWidth="1"/>
    <col min="781" max="781" width="16.42578125" style="28" customWidth="1"/>
    <col min="782" max="783" width="4.85546875" style="28" customWidth="1"/>
    <col min="784" max="785" width="16.42578125" style="28" customWidth="1"/>
    <col min="786" max="786" width="3" style="28" customWidth="1"/>
    <col min="787" max="787" width="2.28515625" style="28" customWidth="1"/>
    <col min="788" max="1024" width="9.140625" style="28"/>
    <col min="1025" max="1025" width="16.42578125" style="28" customWidth="1"/>
    <col min="1026" max="1026" width="9.42578125" style="28" customWidth="1"/>
    <col min="1027" max="1027" width="2.28515625" style="28" customWidth="1"/>
    <col min="1028" max="1028" width="9.42578125" style="28" customWidth="1"/>
    <col min="1029" max="1029" width="2.28515625" style="28" customWidth="1"/>
    <col min="1030" max="1030" width="9.42578125" style="28" customWidth="1"/>
    <col min="1031" max="1033" width="0" style="28" hidden="1" customWidth="1"/>
    <col min="1034" max="1034" width="11.7109375" style="28" customWidth="1"/>
    <col min="1035" max="1036" width="0" style="28" hidden="1" customWidth="1"/>
    <col min="1037" max="1037" width="16.42578125" style="28" customWidth="1"/>
    <col min="1038" max="1039" width="4.85546875" style="28" customWidth="1"/>
    <col min="1040" max="1041" width="16.42578125" style="28" customWidth="1"/>
    <col min="1042" max="1042" width="3" style="28" customWidth="1"/>
    <col min="1043" max="1043" width="2.28515625" style="28" customWidth="1"/>
    <col min="1044" max="1280" width="9.140625" style="28"/>
    <col min="1281" max="1281" width="16.42578125" style="28" customWidth="1"/>
    <col min="1282" max="1282" width="9.42578125" style="28" customWidth="1"/>
    <col min="1283" max="1283" width="2.28515625" style="28" customWidth="1"/>
    <col min="1284" max="1284" width="9.42578125" style="28" customWidth="1"/>
    <col min="1285" max="1285" width="2.28515625" style="28" customWidth="1"/>
    <col min="1286" max="1286" width="9.42578125" style="28" customWidth="1"/>
    <col min="1287" max="1289" width="0" style="28" hidden="1" customWidth="1"/>
    <col min="1290" max="1290" width="11.7109375" style="28" customWidth="1"/>
    <col min="1291" max="1292" width="0" style="28" hidden="1" customWidth="1"/>
    <col min="1293" max="1293" width="16.42578125" style="28" customWidth="1"/>
    <col min="1294" max="1295" width="4.85546875" style="28" customWidth="1"/>
    <col min="1296" max="1297" width="16.42578125" style="28" customWidth="1"/>
    <col min="1298" max="1298" width="3" style="28" customWidth="1"/>
    <col min="1299" max="1299" width="2.28515625" style="28" customWidth="1"/>
    <col min="1300" max="1536" width="9.140625" style="28"/>
    <col min="1537" max="1537" width="16.42578125" style="28" customWidth="1"/>
    <col min="1538" max="1538" width="9.42578125" style="28" customWidth="1"/>
    <col min="1539" max="1539" width="2.28515625" style="28" customWidth="1"/>
    <col min="1540" max="1540" width="9.42578125" style="28" customWidth="1"/>
    <col min="1541" max="1541" width="2.28515625" style="28" customWidth="1"/>
    <col min="1542" max="1542" width="9.42578125" style="28" customWidth="1"/>
    <col min="1543" max="1545" width="0" style="28" hidden="1" customWidth="1"/>
    <col min="1546" max="1546" width="11.7109375" style="28" customWidth="1"/>
    <col min="1547" max="1548" width="0" style="28" hidden="1" customWidth="1"/>
    <col min="1549" max="1549" width="16.42578125" style="28" customWidth="1"/>
    <col min="1550" max="1551" width="4.85546875" style="28" customWidth="1"/>
    <col min="1552" max="1553" width="16.42578125" style="28" customWidth="1"/>
    <col min="1554" max="1554" width="3" style="28" customWidth="1"/>
    <col min="1555" max="1555" width="2.28515625" style="28" customWidth="1"/>
    <col min="1556" max="1792" width="9.140625" style="28"/>
    <col min="1793" max="1793" width="16.42578125" style="28" customWidth="1"/>
    <col min="1794" max="1794" width="9.42578125" style="28" customWidth="1"/>
    <col min="1795" max="1795" width="2.28515625" style="28" customWidth="1"/>
    <col min="1796" max="1796" width="9.42578125" style="28" customWidth="1"/>
    <col min="1797" max="1797" width="2.28515625" style="28" customWidth="1"/>
    <col min="1798" max="1798" width="9.42578125" style="28" customWidth="1"/>
    <col min="1799" max="1801" width="0" style="28" hidden="1" customWidth="1"/>
    <col min="1802" max="1802" width="11.7109375" style="28" customWidth="1"/>
    <col min="1803" max="1804" width="0" style="28" hidden="1" customWidth="1"/>
    <col min="1805" max="1805" width="16.42578125" style="28" customWidth="1"/>
    <col min="1806" max="1807" width="4.85546875" style="28" customWidth="1"/>
    <col min="1808" max="1809" width="16.42578125" style="28" customWidth="1"/>
    <col min="1810" max="1810" width="3" style="28" customWidth="1"/>
    <col min="1811" max="1811" width="2.28515625" style="28" customWidth="1"/>
    <col min="1812" max="2048" width="9.140625" style="28"/>
    <col min="2049" max="2049" width="16.42578125" style="28" customWidth="1"/>
    <col min="2050" max="2050" width="9.42578125" style="28" customWidth="1"/>
    <col min="2051" max="2051" width="2.28515625" style="28" customWidth="1"/>
    <col min="2052" max="2052" width="9.42578125" style="28" customWidth="1"/>
    <col min="2053" max="2053" width="2.28515625" style="28" customWidth="1"/>
    <col min="2054" max="2054" width="9.42578125" style="28" customWidth="1"/>
    <col min="2055" max="2057" width="0" style="28" hidden="1" customWidth="1"/>
    <col min="2058" max="2058" width="11.7109375" style="28" customWidth="1"/>
    <col min="2059" max="2060" width="0" style="28" hidden="1" customWidth="1"/>
    <col min="2061" max="2061" width="16.42578125" style="28" customWidth="1"/>
    <col min="2062" max="2063" width="4.85546875" style="28" customWidth="1"/>
    <col min="2064" max="2065" width="16.42578125" style="28" customWidth="1"/>
    <col min="2066" max="2066" width="3" style="28" customWidth="1"/>
    <col min="2067" max="2067" width="2.28515625" style="28" customWidth="1"/>
    <col min="2068" max="2304" width="9.140625" style="28"/>
    <col min="2305" max="2305" width="16.42578125" style="28" customWidth="1"/>
    <col min="2306" max="2306" width="9.42578125" style="28" customWidth="1"/>
    <col min="2307" max="2307" width="2.28515625" style="28" customWidth="1"/>
    <col min="2308" max="2308" width="9.42578125" style="28" customWidth="1"/>
    <col min="2309" max="2309" width="2.28515625" style="28" customWidth="1"/>
    <col min="2310" max="2310" width="9.42578125" style="28" customWidth="1"/>
    <col min="2311" max="2313" width="0" style="28" hidden="1" customWidth="1"/>
    <col min="2314" max="2314" width="11.7109375" style="28" customWidth="1"/>
    <col min="2315" max="2316" width="0" style="28" hidden="1" customWidth="1"/>
    <col min="2317" max="2317" width="16.42578125" style="28" customWidth="1"/>
    <col min="2318" max="2319" width="4.85546875" style="28" customWidth="1"/>
    <col min="2320" max="2321" width="16.42578125" style="28" customWidth="1"/>
    <col min="2322" max="2322" width="3" style="28" customWidth="1"/>
    <col min="2323" max="2323" width="2.28515625" style="28" customWidth="1"/>
    <col min="2324" max="2560" width="9.140625" style="28"/>
    <col min="2561" max="2561" width="16.42578125" style="28" customWidth="1"/>
    <col min="2562" max="2562" width="9.42578125" style="28" customWidth="1"/>
    <col min="2563" max="2563" width="2.28515625" style="28" customWidth="1"/>
    <col min="2564" max="2564" width="9.42578125" style="28" customWidth="1"/>
    <col min="2565" max="2565" width="2.28515625" style="28" customWidth="1"/>
    <col min="2566" max="2566" width="9.42578125" style="28" customWidth="1"/>
    <col min="2567" max="2569" width="0" style="28" hidden="1" customWidth="1"/>
    <col min="2570" max="2570" width="11.7109375" style="28" customWidth="1"/>
    <col min="2571" max="2572" width="0" style="28" hidden="1" customWidth="1"/>
    <col min="2573" max="2573" width="16.42578125" style="28" customWidth="1"/>
    <col min="2574" max="2575" width="4.85546875" style="28" customWidth="1"/>
    <col min="2576" max="2577" width="16.42578125" style="28" customWidth="1"/>
    <col min="2578" max="2578" width="3" style="28" customWidth="1"/>
    <col min="2579" max="2579" width="2.28515625" style="28" customWidth="1"/>
    <col min="2580" max="2816" width="9.140625" style="28"/>
    <col min="2817" max="2817" width="16.42578125" style="28" customWidth="1"/>
    <col min="2818" max="2818" width="9.42578125" style="28" customWidth="1"/>
    <col min="2819" max="2819" width="2.28515625" style="28" customWidth="1"/>
    <col min="2820" max="2820" width="9.42578125" style="28" customWidth="1"/>
    <col min="2821" max="2821" width="2.28515625" style="28" customWidth="1"/>
    <col min="2822" max="2822" width="9.42578125" style="28" customWidth="1"/>
    <col min="2823" max="2825" width="0" style="28" hidden="1" customWidth="1"/>
    <col min="2826" max="2826" width="11.7109375" style="28" customWidth="1"/>
    <col min="2827" max="2828" width="0" style="28" hidden="1" customWidth="1"/>
    <col min="2829" max="2829" width="16.42578125" style="28" customWidth="1"/>
    <col min="2830" max="2831" width="4.85546875" style="28" customWidth="1"/>
    <col min="2832" max="2833" width="16.42578125" style="28" customWidth="1"/>
    <col min="2834" max="2834" width="3" style="28" customWidth="1"/>
    <col min="2835" max="2835" width="2.28515625" style="28" customWidth="1"/>
    <col min="2836" max="3072" width="9.140625" style="28"/>
    <col min="3073" max="3073" width="16.42578125" style="28" customWidth="1"/>
    <col min="3074" max="3074" width="9.42578125" style="28" customWidth="1"/>
    <col min="3075" max="3075" width="2.28515625" style="28" customWidth="1"/>
    <col min="3076" max="3076" width="9.42578125" style="28" customWidth="1"/>
    <col min="3077" max="3077" width="2.28515625" style="28" customWidth="1"/>
    <col min="3078" max="3078" width="9.42578125" style="28" customWidth="1"/>
    <col min="3079" max="3081" width="0" style="28" hidden="1" customWidth="1"/>
    <col min="3082" max="3082" width="11.7109375" style="28" customWidth="1"/>
    <col min="3083" max="3084" width="0" style="28" hidden="1" customWidth="1"/>
    <col min="3085" max="3085" width="16.42578125" style="28" customWidth="1"/>
    <col min="3086" max="3087" width="4.85546875" style="28" customWidth="1"/>
    <col min="3088" max="3089" width="16.42578125" style="28" customWidth="1"/>
    <col min="3090" max="3090" width="3" style="28" customWidth="1"/>
    <col min="3091" max="3091" width="2.28515625" style="28" customWidth="1"/>
    <col min="3092" max="3328" width="9.140625" style="28"/>
    <col min="3329" max="3329" width="16.42578125" style="28" customWidth="1"/>
    <col min="3330" max="3330" width="9.42578125" style="28" customWidth="1"/>
    <col min="3331" max="3331" width="2.28515625" style="28" customWidth="1"/>
    <col min="3332" max="3332" width="9.42578125" style="28" customWidth="1"/>
    <col min="3333" max="3333" width="2.28515625" style="28" customWidth="1"/>
    <col min="3334" max="3334" width="9.42578125" style="28" customWidth="1"/>
    <col min="3335" max="3337" width="0" style="28" hidden="1" customWidth="1"/>
    <col min="3338" max="3338" width="11.7109375" style="28" customWidth="1"/>
    <col min="3339" max="3340" width="0" style="28" hidden="1" customWidth="1"/>
    <col min="3341" max="3341" width="16.42578125" style="28" customWidth="1"/>
    <col min="3342" max="3343" width="4.85546875" style="28" customWidth="1"/>
    <col min="3344" max="3345" width="16.42578125" style="28" customWidth="1"/>
    <col min="3346" max="3346" width="3" style="28" customWidth="1"/>
    <col min="3347" max="3347" width="2.28515625" style="28" customWidth="1"/>
    <col min="3348" max="3584" width="9.140625" style="28"/>
    <col min="3585" max="3585" width="16.42578125" style="28" customWidth="1"/>
    <col min="3586" max="3586" width="9.42578125" style="28" customWidth="1"/>
    <col min="3587" max="3587" width="2.28515625" style="28" customWidth="1"/>
    <col min="3588" max="3588" width="9.42578125" style="28" customWidth="1"/>
    <col min="3589" max="3589" width="2.28515625" style="28" customWidth="1"/>
    <col min="3590" max="3590" width="9.42578125" style="28" customWidth="1"/>
    <col min="3591" max="3593" width="0" style="28" hidden="1" customWidth="1"/>
    <col min="3594" max="3594" width="11.7109375" style="28" customWidth="1"/>
    <col min="3595" max="3596" width="0" style="28" hidden="1" customWidth="1"/>
    <col min="3597" max="3597" width="16.42578125" style="28" customWidth="1"/>
    <col min="3598" max="3599" width="4.85546875" style="28" customWidth="1"/>
    <col min="3600" max="3601" width="16.42578125" style="28" customWidth="1"/>
    <col min="3602" max="3602" width="3" style="28" customWidth="1"/>
    <col min="3603" max="3603" width="2.28515625" style="28" customWidth="1"/>
    <col min="3604" max="3840" width="9.140625" style="28"/>
    <col min="3841" max="3841" width="16.42578125" style="28" customWidth="1"/>
    <col min="3842" max="3842" width="9.42578125" style="28" customWidth="1"/>
    <col min="3843" max="3843" width="2.28515625" style="28" customWidth="1"/>
    <col min="3844" max="3844" width="9.42578125" style="28" customWidth="1"/>
    <col min="3845" max="3845" width="2.28515625" style="28" customWidth="1"/>
    <col min="3846" max="3846" width="9.42578125" style="28" customWidth="1"/>
    <col min="3847" max="3849" width="0" style="28" hidden="1" customWidth="1"/>
    <col min="3850" max="3850" width="11.7109375" style="28" customWidth="1"/>
    <col min="3851" max="3852" width="0" style="28" hidden="1" customWidth="1"/>
    <col min="3853" max="3853" width="16.42578125" style="28" customWidth="1"/>
    <col min="3854" max="3855" width="4.85546875" style="28" customWidth="1"/>
    <col min="3856" max="3857" width="16.42578125" style="28" customWidth="1"/>
    <col min="3858" max="3858" width="3" style="28" customWidth="1"/>
    <col min="3859" max="3859" width="2.28515625" style="28" customWidth="1"/>
    <col min="3860" max="4096" width="9.140625" style="28"/>
    <col min="4097" max="4097" width="16.42578125" style="28" customWidth="1"/>
    <col min="4098" max="4098" width="9.42578125" style="28" customWidth="1"/>
    <col min="4099" max="4099" width="2.28515625" style="28" customWidth="1"/>
    <col min="4100" max="4100" width="9.42578125" style="28" customWidth="1"/>
    <col min="4101" max="4101" width="2.28515625" style="28" customWidth="1"/>
    <col min="4102" max="4102" width="9.42578125" style="28" customWidth="1"/>
    <col min="4103" max="4105" width="0" style="28" hidden="1" customWidth="1"/>
    <col min="4106" max="4106" width="11.7109375" style="28" customWidth="1"/>
    <col min="4107" max="4108" width="0" style="28" hidden="1" customWidth="1"/>
    <col min="4109" max="4109" width="16.42578125" style="28" customWidth="1"/>
    <col min="4110" max="4111" width="4.85546875" style="28" customWidth="1"/>
    <col min="4112" max="4113" width="16.42578125" style="28" customWidth="1"/>
    <col min="4114" max="4114" width="3" style="28" customWidth="1"/>
    <col min="4115" max="4115" width="2.28515625" style="28" customWidth="1"/>
    <col min="4116" max="4352" width="9.140625" style="28"/>
    <col min="4353" max="4353" width="16.42578125" style="28" customWidth="1"/>
    <col min="4354" max="4354" width="9.42578125" style="28" customWidth="1"/>
    <col min="4355" max="4355" width="2.28515625" style="28" customWidth="1"/>
    <col min="4356" max="4356" width="9.42578125" style="28" customWidth="1"/>
    <col min="4357" max="4357" width="2.28515625" style="28" customWidth="1"/>
    <col min="4358" max="4358" width="9.42578125" style="28" customWidth="1"/>
    <col min="4359" max="4361" width="0" style="28" hidden="1" customWidth="1"/>
    <col min="4362" max="4362" width="11.7109375" style="28" customWidth="1"/>
    <col min="4363" max="4364" width="0" style="28" hidden="1" customWidth="1"/>
    <col min="4365" max="4365" width="16.42578125" style="28" customWidth="1"/>
    <col min="4366" max="4367" width="4.85546875" style="28" customWidth="1"/>
    <col min="4368" max="4369" width="16.42578125" style="28" customWidth="1"/>
    <col min="4370" max="4370" width="3" style="28" customWidth="1"/>
    <col min="4371" max="4371" width="2.28515625" style="28" customWidth="1"/>
    <col min="4372" max="4608" width="9.140625" style="28"/>
    <col min="4609" max="4609" width="16.42578125" style="28" customWidth="1"/>
    <col min="4610" max="4610" width="9.42578125" style="28" customWidth="1"/>
    <col min="4611" max="4611" width="2.28515625" style="28" customWidth="1"/>
    <col min="4612" max="4612" width="9.42578125" style="28" customWidth="1"/>
    <col min="4613" max="4613" width="2.28515625" style="28" customWidth="1"/>
    <col min="4614" max="4614" width="9.42578125" style="28" customWidth="1"/>
    <col min="4615" max="4617" width="0" style="28" hidden="1" customWidth="1"/>
    <col min="4618" max="4618" width="11.7109375" style="28" customWidth="1"/>
    <col min="4619" max="4620" width="0" style="28" hidden="1" customWidth="1"/>
    <col min="4621" max="4621" width="16.42578125" style="28" customWidth="1"/>
    <col min="4622" max="4623" width="4.85546875" style="28" customWidth="1"/>
    <col min="4624" max="4625" width="16.42578125" style="28" customWidth="1"/>
    <col min="4626" max="4626" width="3" style="28" customWidth="1"/>
    <col min="4627" max="4627" width="2.28515625" style="28" customWidth="1"/>
    <col min="4628" max="4864" width="9.140625" style="28"/>
    <col min="4865" max="4865" width="16.42578125" style="28" customWidth="1"/>
    <col min="4866" max="4866" width="9.42578125" style="28" customWidth="1"/>
    <col min="4867" max="4867" width="2.28515625" style="28" customWidth="1"/>
    <col min="4868" max="4868" width="9.42578125" style="28" customWidth="1"/>
    <col min="4869" max="4869" width="2.28515625" style="28" customWidth="1"/>
    <col min="4870" max="4870" width="9.42578125" style="28" customWidth="1"/>
    <col min="4871" max="4873" width="0" style="28" hidden="1" customWidth="1"/>
    <col min="4874" max="4874" width="11.7109375" style="28" customWidth="1"/>
    <col min="4875" max="4876" width="0" style="28" hidden="1" customWidth="1"/>
    <col min="4877" max="4877" width="16.42578125" style="28" customWidth="1"/>
    <col min="4878" max="4879" width="4.85546875" style="28" customWidth="1"/>
    <col min="4880" max="4881" width="16.42578125" style="28" customWidth="1"/>
    <col min="4882" max="4882" width="3" style="28" customWidth="1"/>
    <col min="4883" max="4883" width="2.28515625" style="28" customWidth="1"/>
    <col min="4884" max="5120" width="9.140625" style="28"/>
    <col min="5121" max="5121" width="16.42578125" style="28" customWidth="1"/>
    <col min="5122" max="5122" width="9.42578125" style="28" customWidth="1"/>
    <col min="5123" max="5123" width="2.28515625" style="28" customWidth="1"/>
    <col min="5124" max="5124" width="9.42578125" style="28" customWidth="1"/>
    <col min="5125" max="5125" width="2.28515625" style="28" customWidth="1"/>
    <col min="5126" max="5126" width="9.42578125" style="28" customWidth="1"/>
    <col min="5127" max="5129" width="0" style="28" hidden="1" customWidth="1"/>
    <col min="5130" max="5130" width="11.7109375" style="28" customWidth="1"/>
    <col min="5131" max="5132" width="0" style="28" hidden="1" customWidth="1"/>
    <col min="5133" max="5133" width="16.42578125" style="28" customWidth="1"/>
    <col min="5134" max="5135" width="4.85546875" style="28" customWidth="1"/>
    <col min="5136" max="5137" width="16.42578125" style="28" customWidth="1"/>
    <col min="5138" max="5138" width="3" style="28" customWidth="1"/>
    <col min="5139" max="5139" width="2.28515625" style="28" customWidth="1"/>
    <col min="5140" max="5376" width="9.140625" style="28"/>
    <col min="5377" max="5377" width="16.42578125" style="28" customWidth="1"/>
    <col min="5378" max="5378" width="9.42578125" style="28" customWidth="1"/>
    <col min="5379" max="5379" width="2.28515625" style="28" customWidth="1"/>
    <col min="5380" max="5380" width="9.42578125" style="28" customWidth="1"/>
    <col min="5381" max="5381" width="2.28515625" style="28" customWidth="1"/>
    <col min="5382" max="5382" width="9.42578125" style="28" customWidth="1"/>
    <col min="5383" max="5385" width="0" style="28" hidden="1" customWidth="1"/>
    <col min="5386" max="5386" width="11.7109375" style="28" customWidth="1"/>
    <col min="5387" max="5388" width="0" style="28" hidden="1" customWidth="1"/>
    <col min="5389" max="5389" width="16.42578125" style="28" customWidth="1"/>
    <col min="5390" max="5391" width="4.85546875" style="28" customWidth="1"/>
    <col min="5392" max="5393" width="16.42578125" style="28" customWidth="1"/>
    <col min="5394" max="5394" width="3" style="28" customWidth="1"/>
    <col min="5395" max="5395" width="2.28515625" style="28" customWidth="1"/>
    <col min="5396" max="5632" width="9.140625" style="28"/>
    <col min="5633" max="5633" width="16.42578125" style="28" customWidth="1"/>
    <col min="5634" max="5634" width="9.42578125" style="28" customWidth="1"/>
    <col min="5635" max="5635" width="2.28515625" style="28" customWidth="1"/>
    <col min="5636" max="5636" width="9.42578125" style="28" customWidth="1"/>
    <col min="5637" max="5637" width="2.28515625" style="28" customWidth="1"/>
    <col min="5638" max="5638" width="9.42578125" style="28" customWidth="1"/>
    <col min="5639" max="5641" width="0" style="28" hidden="1" customWidth="1"/>
    <col min="5642" max="5642" width="11.7109375" style="28" customWidth="1"/>
    <col min="5643" max="5644" width="0" style="28" hidden="1" customWidth="1"/>
    <col min="5645" max="5645" width="16.42578125" style="28" customWidth="1"/>
    <col min="5646" max="5647" width="4.85546875" style="28" customWidth="1"/>
    <col min="5648" max="5649" width="16.42578125" style="28" customWidth="1"/>
    <col min="5650" max="5650" width="3" style="28" customWidth="1"/>
    <col min="5651" max="5651" width="2.28515625" style="28" customWidth="1"/>
    <col min="5652" max="5888" width="9.140625" style="28"/>
    <col min="5889" max="5889" width="16.42578125" style="28" customWidth="1"/>
    <col min="5890" max="5890" width="9.42578125" style="28" customWidth="1"/>
    <col min="5891" max="5891" width="2.28515625" style="28" customWidth="1"/>
    <col min="5892" max="5892" width="9.42578125" style="28" customWidth="1"/>
    <col min="5893" max="5893" width="2.28515625" style="28" customWidth="1"/>
    <col min="5894" max="5894" width="9.42578125" style="28" customWidth="1"/>
    <col min="5895" max="5897" width="0" style="28" hidden="1" customWidth="1"/>
    <col min="5898" max="5898" width="11.7109375" style="28" customWidth="1"/>
    <col min="5899" max="5900" width="0" style="28" hidden="1" customWidth="1"/>
    <col min="5901" max="5901" width="16.42578125" style="28" customWidth="1"/>
    <col min="5902" max="5903" width="4.85546875" style="28" customWidth="1"/>
    <col min="5904" max="5905" width="16.42578125" style="28" customWidth="1"/>
    <col min="5906" max="5906" width="3" style="28" customWidth="1"/>
    <col min="5907" max="5907" width="2.28515625" style="28" customWidth="1"/>
    <col min="5908" max="6144" width="9.140625" style="28"/>
    <col min="6145" max="6145" width="16.42578125" style="28" customWidth="1"/>
    <col min="6146" max="6146" width="9.42578125" style="28" customWidth="1"/>
    <col min="6147" max="6147" width="2.28515625" style="28" customWidth="1"/>
    <col min="6148" max="6148" width="9.42578125" style="28" customWidth="1"/>
    <col min="6149" max="6149" width="2.28515625" style="28" customWidth="1"/>
    <col min="6150" max="6150" width="9.42578125" style="28" customWidth="1"/>
    <col min="6151" max="6153" width="0" style="28" hidden="1" customWidth="1"/>
    <col min="6154" max="6154" width="11.7109375" style="28" customWidth="1"/>
    <col min="6155" max="6156" width="0" style="28" hidden="1" customWidth="1"/>
    <col min="6157" max="6157" width="16.42578125" style="28" customWidth="1"/>
    <col min="6158" max="6159" width="4.85546875" style="28" customWidth="1"/>
    <col min="6160" max="6161" width="16.42578125" style="28" customWidth="1"/>
    <col min="6162" max="6162" width="3" style="28" customWidth="1"/>
    <col min="6163" max="6163" width="2.28515625" style="28" customWidth="1"/>
    <col min="6164" max="6400" width="9.140625" style="28"/>
    <col min="6401" max="6401" width="16.42578125" style="28" customWidth="1"/>
    <col min="6402" max="6402" width="9.42578125" style="28" customWidth="1"/>
    <col min="6403" max="6403" width="2.28515625" style="28" customWidth="1"/>
    <col min="6404" max="6404" width="9.42578125" style="28" customWidth="1"/>
    <col min="6405" max="6405" width="2.28515625" style="28" customWidth="1"/>
    <col min="6406" max="6406" width="9.42578125" style="28" customWidth="1"/>
    <col min="6407" max="6409" width="0" style="28" hidden="1" customWidth="1"/>
    <col min="6410" max="6410" width="11.7109375" style="28" customWidth="1"/>
    <col min="6411" max="6412" width="0" style="28" hidden="1" customWidth="1"/>
    <col min="6413" max="6413" width="16.42578125" style="28" customWidth="1"/>
    <col min="6414" max="6415" width="4.85546875" style="28" customWidth="1"/>
    <col min="6416" max="6417" width="16.42578125" style="28" customWidth="1"/>
    <col min="6418" max="6418" width="3" style="28" customWidth="1"/>
    <col min="6419" max="6419" width="2.28515625" style="28" customWidth="1"/>
    <col min="6420" max="6656" width="9.140625" style="28"/>
    <col min="6657" max="6657" width="16.42578125" style="28" customWidth="1"/>
    <col min="6658" max="6658" width="9.42578125" style="28" customWidth="1"/>
    <col min="6659" max="6659" width="2.28515625" style="28" customWidth="1"/>
    <col min="6660" max="6660" width="9.42578125" style="28" customWidth="1"/>
    <col min="6661" max="6661" width="2.28515625" style="28" customWidth="1"/>
    <col min="6662" max="6662" width="9.42578125" style="28" customWidth="1"/>
    <col min="6663" max="6665" width="0" style="28" hidden="1" customWidth="1"/>
    <col min="6666" max="6666" width="11.7109375" style="28" customWidth="1"/>
    <col min="6667" max="6668" width="0" style="28" hidden="1" customWidth="1"/>
    <col min="6669" max="6669" width="16.42578125" style="28" customWidth="1"/>
    <col min="6670" max="6671" width="4.85546875" style="28" customWidth="1"/>
    <col min="6672" max="6673" width="16.42578125" style="28" customWidth="1"/>
    <col min="6674" max="6674" width="3" style="28" customWidth="1"/>
    <col min="6675" max="6675" width="2.28515625" style="28" customWidth="1"/>
    <col min="6676" max="6912" width="9.140625" style="28"/>
    <col min="6913" max="6913" width="16.42578125" style="28" customWidth="1"/>
    <col min="6914" max="6914" width="9.42578125" style="28" customWidth="1"/>
    <col min="6915" max="6915" width="2.28515625" style="28" customWidth="1"/>
    <col min="6916" max="6916" width="9.42578125" style="28" customWidth="1"/>
    <col min="6917" max="6917" width="2.28515625" style="28" customWidth="1"/>
    <col min="6918" max="6918" width="9.42578125" style="28" customWidth="1"/>
    <col min="6919" max="6921" width="0" style="28" hidden="1" customWidth="1"/>
    <col min="6922" max="6922" width="11.7109375" style="28" customWidth="1"/>
    <col min="6923" max="6924" width="0" style="28" hidden="1" customWidth="1"/>
    <col min="6925" max="6925" width="16.42578125" style="28" customWidth="1"/>
    <col min="6926" max="6927" width="4.85546875" style="28" customWidth="1"/>
    <col min="6928" max="6929" width="16.42578125" style="28" customWidth="1"/>
    <col min="6930" max="6930" width="3" style="28" customWidth="1"/>
    <col min="6931" max="6931" width="2.28515625" style="28" customWidth="1"/>
    <col min="6932" max="7168" width="9.140625" style="28"/>
    <col min="7169" max="7169" width="16.42578125" style="28" customWidth="1"/>
    <col min="7170" max="7170" width="9.42578125" style="28" customWidth="1"/>
    <col min="7171" max="7171" width="2.28515625" style="28" customWidth="1"/>
    <col min="7172" max="7172" width="9.42578125" style="28" customWidth="1"/>
    <col min="7173" max="7173" width="2.28515625" style="28" customWidth="1"/>
    <col min="7174" max="7174" width="9.42578125" style="28" customWidth="1"/>
    <col min="7175" max="7177" width="0" style="28" hidden="1" customWidth="1"/>
    <col min="7178" max="7178" width="11.7109375" style="28" customWidth="1"/>
    <col min="7179" max="7180" width="0" style="28" hidden="1" customWidth="1"/>
    <col min="7181" max="7181" width="16.42578125" style="28" customWidth="1"/>
    <col min="7182" max="7183" width="4.85546875" style="28" customWidth="1"/>
    <col min="7184" max="7185" width="16.42578125" style="28" customWidth="1"/>
    <col min="7186" max="7186" width="3" style="28" customWidth="1"/>
    <col min="7187" max="7187" width="2.28515625" style="28" customWidth="1"/>
    <col min="7188" max="7424" width="9.140625" style="28"/>
    <col min="7425" max="7425" width="16.42578125" style="28" customWidth="1"/>
    <col min="7426" max="7426" width="9.42578125" style="28" customWidth="1"/>
    <col min="7427" max="7427" width="2.28515625" style="28" customWidth="1"/>
    <col min="7428" max="7428" width="9.42578125" style="28" customWidth="1"/>
    <col min="7429" max="7429" width="2.28515625" style="28" customWidth="1"/>
    <col min="7430" max="7430" width="9.42578125" style="28" customWidth="1"/>
    <col min="7431" max="7433" width="0" style="28" hidden="1" customWidth="1"/>
    <col min="7434" max="7434" width="11.7109375" style="28" customWidth="1"/>
    <col min="7435" max="7436" width="0" style="28" hidden="1" customWidth="1"/>
    <col min="7437" max="7437" width="16.42578125" style="28" customWidth="1"/>
    <col min="7438" max="7439" width="4.85546875" style="28" customWidth="1"/>
    <col min="7440" max="7441" width="16.42578125" style="28" customWidth="1"/>
    <col min="7442" max="7442" width="3" style="28" customWidth="1"/>
    <col min="7443" max="7443" width="2.28515625" style="28" customWidth="1"/>
    <col min="7444" max="7680" width="9.140625" style="28"/>
    <col min="7681" max="7681" width="16.42578125" style="28" customWidth="1"/>
    <col min="7682" max="7682" width="9.42578125" style="28" customWidth="1"/>
    <col min="7683" max="7683" width="2.28515625" style="28" customWidth="1"/>
    <col min="7684" max="7684" width="9.42578125" style="28" customWidth="1"/>
    <col min="7685" max="7685" width="2.28515625" style="28" customWidth="1"/>
    <col min="7686" max="7686" width="9.42578125" style="28" customWidth="1"/>
    <col min="7687" max="7689" width="0" style="28" hidden="1" customWidth="1"/>
    <col min="7690" max="7690" width="11.7109375" style="28" customWidth="1"/>
    <col min="7691" max="7692" width="0" style="28" hidden="1" customWidth="1"/>
    <col min="7693" max="7693" width="16.42578125" style="28" customWidth="1"/>
    <col min="7694" max="7695" width="4.85546875" style="28" customWidth="1"/>
    <col min="7696" max="7697" width="16.42578125" style="28" customWidth="1"/>
    <col min="7698" max="7698" width="3" style="28" customWidth="1"/>
    <col min="7699" max="7699" width="2.28515625" style="28" customWidth="1"/>
    <col min="7700" max="7936" width="9.140625" style="28"/>
    <col min="7937" max="7937" width="16.42578125" style="28" customWidth="1"/>
    <col min="7938" max="7938" width="9.42578125" style="28" customWidth="1"/>
    <col min="7939" max="7939" width="2.28515625" style="28" customWidth="1"/>
    <col min="7940" max="7940" width="9.42578125" style="28" customWidth="1"/>
    <col min="7941" max="7941" width="2.28515625" style="28" customWidth="1"/>
    <col min="7942" max="7942" width="9.42578125" style="28" customWidth="1"/>
    <col min="7943" max="7945" width="0" style="28" hidden="1" customWidth="1"/>
    <col min="7946" max="7946" width="11.7109375" style="28" customWidth="1"/>
    <col min="7947" max="7948" width="0" style="28" hidden="1" customWidth="1"/>
    <col min="7949" max="7949" width="16.42578125" style="28" customWidth="1"/>
    <col min="7950" max="7951" width="4.85546875" style="28" customWidth="1"/>
    <col min="7952" max="7953" width="16.42578125" style="28" customWidth="1"/>
    <col min="7954" max="7954" width="3" style="28" customWidth="1"/>
    <col min="7955" max="7955" width="2.28515625" style="28" customWidth="1"/>
    <col min="7956" max="8192" width="9.140625" style="28"/>
    <col min="8193" max="8193" width="16.42578125" style="28" customWidth="1"/>
    <col min="8194" max="8194" width="9.42578125" style="28" customWidth="1"/>
    <col min="8195" max="8195" width="2.28515625" style="28" customWidth="1"/>
    <col min="8196" max="8196" width="9.42578125" style="28" customWidth="1"/>
    <col min="8197" max="8197" width="2.28515625" style="28" customWidth="1"/>
    <col min="8198" max="8198" width="9.42578125" style="28" customWidth="1"/>
    <col min="8199" max="8201" width="0" style="28" hidden="1" customWidth="1"/>
    <col min="8202" max="8202" width="11.7109375" style="28" customWidth="1"/>
    <col min="8203" max="8204" width="0" style="28" hidden="1" customWidth="1"/>
    <col min="8205" max="8205" width="16.42578125" style="28" customWidth="1"/>
    <col min="8206" max="8207" width="4.85546875" style="28" customWidth="1"/>
    <col min="8208" max="8209" width="16.42578125" style="28" customWidth="1"/>
    <col min="8210" max="8210" width="3" style="28" customWidth="1"/>
    <col min="8211" max="8211" width="2.28515625" style="28" customWidth="1"/>
    <col min="8212" max="8448" width="9.140625" style="28"/>
    <col min="8449" max="8449" width="16.42578125" style="28" customWidth="1"/>
    <col min="8450" max="8450" width="9.42578125" style="28" customWidth="1"/>
    <col min="8451" max="8451" width="2.28515625" style="28" customWidth="1"/>
    <col min="8452" max="8452" width="9.42578125" style="28" customWidth="1"/>
    <col min="8453" max="8453" width="2.28515625" style="28" customWidth="1"/>
    <col min="8454" max="8454" width="9.42578125" style="28" customWidth="1"/>
    <col min="8455" max="8457" width="0" style="28" hidden="1" customWidth="1"/>
    <col min="8458" max="8458" width="11.7109375" style="28" customWidth="1"/>
    <col min="8459" max="8460" width="0" style="28" hidden="1" customWidth="1"/>
    <col min="8461" max="8461" width="16.42578125" style="28" customWidth="1"/>
    <col min="8462" max="8463" width="4.85546875" style="28" customWidth="1"/>
    <col min="8464" max="8465" width="16.42578125" style="28" customWidth="1"/>
    <col min="8466" max="8466" width="3" style="28" customWidth="1"/>
    <col min="8467" max="8467" width="2.28515625" style="28" customWidth="1"/>
    <col min="8468" max="8704" width="9.140625" style="28"/>
    <col min="8705" max="8705" width="16.42578125" style="28" customWidth="1"/>
    <col min="8706" max="8706" width="9.42578125" style="28" customWidth="1"/>
    <col min="8707" max="8707" width="2.28515625" style="28" customWidth="1"/>
    <col min="8708" max="8708" width="9.42578125" style="28" customWidth="1"/>
    <col min="8709" max="8709" width="2.28515625" style="28" customWidth="1"/>
    <col min="8710" max="8710" width="9.42578125" style="28" customWidth="1"/>
    <col min="8711" max="8713" width="0" style="28" hidden="1" customWidth="1"/>
    <col min="8714" max="8714" width="11.7109375" style="28" customWidth="1"/>
    <col min="8715" max="8716" width="0" style="28" hidden="1" customWidth="1"/>
    <col min="8717" max="8717" width="16.42578125" style="28" customWidth="1"/>
    <col min="8718" max="8719" width="4.85546875" style="28" customWidth="1"/>
    <col min="8720" max="8721" width="16.42578125" style="28" customWidth="1"/>
    <col min="8722" max="8722" width="3" style="28" customWidth="1"/>
    <col min="8723" max="8723" width="2.28515625" style="28" customWidth="1"/>
    <col min="8724" max="8960" width="9.140625" style="28"/>
    <col min="8961" max="8961" width="16.42578125" style="28" customWidth="1"/>
    <col min="8962" max="8962" width="9.42578125" style="28" customWidth="1"/>
    <col min="8963" max="8963" width="2.28515625" style="28" customWidth="1"/>
    <col min="8964" max="8964" width="9.42578125" style="28" customWidth="1"/>
    <col min="8965" max="8965" width="2.28515625" style="28" customWidth="1"/>
    <col min="8966" max="8966" width="9.42578125" style="28" customWidth="1"/>
    <col min="8967" max="8969" width="0" style="28" hidden="1" customWidth="1"/>
    <col min="8970" max="8970" width="11.7109375" style="28" customWidth="1"/>
    <col min="8971" max="8972" width="0" style="28" hidden="1" customWidth="1"/>
    <col min="8973" max="8973" width="16.42578125" style="28" customWidth="1"/>
    <col min="8974" max="8975" width="4.85546875" style="28" customWidth="1"/>
    <col min="8976" max="8977" width="16.42578125" style="28" customWidth="1"/>
    <col min="8978" max="8978" width="3" style="28" customWidth="1"/>
    <col min="8979" max="8979" width="2.28515625" style="28" customWidth="1"/>
    <col min="8980" max="9216" width="9.140625" style="28"/>
    <col min="9217" max="9217" width="16.42578125" style="28" customWidth="1"/>
    <col min="9218" max="9218" width="9.42578125" style="28" customWidth="1"/>
    <col min="9219" max="9219" width="2.28515625" style="28" customWidth="1"/>
    <col min="9220" max="9220" width="9.42578125" style="28" customWidth="1"/>
    <col min="9221" max="9221" width="2.28515625" style="28" customWidth="1"/>
    <col min="9222" max="9222" width="9.42578125" style="28" customWidth="1"/>
    <col min="9223" max="9225" width="0" style="28" hidden="1" customWidth="1"/>
    <col min="9226" max="9226" width="11.7109375" style="28" customWidth="1"/>
    <col min="9227" max="9228" width="0" style="28" hidden="1" customWidth="1"/>
    <col min="9229" max="9229" width="16.42578125" style="28" customWidth="1"/>
    <col min="9230" max="9231" width="4.85546875" style="28" customWidth="1"/>
    <col min="9232" max="9233" width="16.42578125" style="28" customWidth="1"/>
    <col min="9234" max="9234" width="3" style="28" customWidth="1"/>
    <col min="9235" max="9235" width="2.28515625" style="28" customWidth="1"/>
    <col min="9236" max="9472" width="9.140625" style="28"/>
    <col min="9473" max="9473" width="16.42578125" style="28" customWidth="1"/>
    <col min="9474" max="9474" width="9.42578125" style="28" customWidth="1"/>
    <col min="9475" max="9475" width="2.28515625" style="28" customWidth="1"/>
    <col min="9476" max="9476" width="9.42578125" style="28" customWidth="1"/>
    <col min="9477" max="9477" width="2.28515625" style="28" customWidth="1"/>
    <col min="9478" max="9478" width="9.42578125" style="28" customWidth="1"/>
    <col min="9479" max="9481" width="0" style="28" hidden="1" customWidth="1"/>
    <col min="9482" max="9482" width="11.7109375" style="28" customWidth="1"/>
    <col min="9483" max="9484" width="0" style="28" hidden="1" customWidth="1"/>
    <col min="9485" max="9485" width="16.42578125" style="28" customWidth="1"/>
    <col min="9486" max="9487" width="4.85546875" style="28" customWidth="1"/>
    <col min="9488" max="9489" width="16.42578125" style="28" customWidth="1"/>
    <col min="9490" max="9490" width="3" style="28" customWidth="1"/>
    <col min="9491" max="9491" width="2.28515625" style="28" customWidth="1"/>
    <col min="9492" max="9728" width="9.140625" style="28"/>
    <col min="9729" max="9729" width="16.42578125" style="28" customWidth="1"/>
    <col min="9730" max="9730" width="9.42578125" style="28" customWidth="1"/>
    <col min="9731" max="9731" width="2.28515625" style="28" customWidth="1"/>
    <col min="9732" max="9732" width="9.42578125" style="28" customWidth="1"/>
    <col min="9733" max="9733" width="2.28515625" style="28" customWidth="1"/>
    <col min="9734" max="9734" width="9.42578125" style="28" customWidth="1"/>
    <col min="9735" max="9737" width="0" style="28" hidden="1" customWidth="1"/>
    <col min="9738" max="9738" width="11.7109375" style="28" customWidth="1"/>
    <col min="9739" max="9740" width="0" style="28" hidden="1" customWidth="1"/>
    <col min="9741" max="9741" width="16.42578125" style="28" customWidth="1"/>
    <col min="9742" max="9743" width="4.85546875" style="28" customWidth="1"/>
    <col min="9744" max="9745" width="16.42578125" style="28" customWidth="1"/>
    <col min="9746" max="9746" width="3" style="28" customWidth="1"/>
    <col min="9747" max="9747" width="2.28515625" style="28" customWidth="1"/>
    <col min="9748" max="9984" width="9.140625" style="28"/>
    <col min="9985" max="9985" width="16.42578125" style="28" customWidth="1"/>
    <col min="9986" max="9986" width="9.42578125" style="28" customWidth="1"/>
    <col min="9987" max="9987" width="2.28515625" style="28" customWidth="1"/>
    <col min="9988" max="9988" width="9.42578125" style="28" customWidth="1"/>
    <col min="9989" max="9989" width="2.28515625" style="28" customWidth="1"/>
    <col min="9990" max="9990" width="9.42578125" style="28" customWidth="1"/>
    <col min="9991" max="9993" width="0" style="28" hidden="1" customWidth="1"/>
    <col min="9994" max="9994" width="11.7109375" style="28" customWidth="1"/>
    <col min="9995" max="9996" width="0" style="28" hidden="1" customWidth="1"/>
    <col min="9997" max="9997" width="16.42578125" style="28" customWidth="1"/>
    <col min="9998" max="9999" width="4.85546875" style="28" customWidth="1"/>
    <col min="10000" max="10001" width="16.42578125" style="28" customWidth="1"/>
    <col min="10002" max="10002" width="3" style="28" customWidth="1"/>
    <col min="10003" max="10003" width="2.28515625" style="28" customWidth="1"/>
    <col min="10004" max="10240" width="9.140625" style="28"/>
    <col min="10241" max="10241" width="16.42578125" style="28" customWidth="1"/>
    <col min="10242" max="10242" width="9.42578125" style="28" customWidth="1"/>
    <col min="10243" max="10243" width="2.28515625" style="28" customWidth="1"/>
    <col min="10244" max="10244" width="9.42578125" style="28" customWidth="1"/>
    <col min="10245" max="10245" width="2.28515625" style="28" customWidth="1"/>
    <col min="10246" max="10246" width="9.42578125" style="28" customWidth="1"/>
    <col min="10247" max="10249" width="0" style="28" hidden="1" customWidth="1"/>
    <col min="10250" max="10250" width="11.7109375" style="28" customWidth="1"/>
    <col min="10251" max="10252" width="0" style="28" hidden="1" customWidth="1"/>
    <col min="10253" max="10253" width="16.42578125" style="28" customWidth="1"/>
    <col min="10254" max="10255" width="4.85546875" style="28" customWidth="1"/>
    <col min="10256" max="10257" width="16.42578125" style="28" customWidth="1"/>
    <col min="10258" max="10258" width="3" style="28" customWidth="1"/>
    <col min="10259" max="10259" width="2.28515625" style="28" customWidth="1"/>
    <col min="10260" max="10496" width="9.140625" style="28"/>
    <col min="10497" max="10497" width="16.42578125" style="28" customWidth="1"/>
    <col min="10498" max="10498" width="9.42578125" style="28" customWidth="1"/>
    <col min="10499" max="10499" width="2.28515625" style="28" customWidth="1"/>
    <col min="10500" max="10500" width="9.42578125" style="28" customWidth="1"/>
    <col min="10501" max="10501" width="2.28515625" style="28" customWidth="1"/>
    <col min="10502" max="10502" width="9.42578125" style="28" customWidth="1"/>
    <col min="10503" max="10505" width="0" style="28" hidden="1" customWidth="1"/>
    <col min="10506" max="10506" width="11.7109375" style="28" customWidth="1"/>
    <col min="10507" max="10508" width="0" style="28" hidden="1" customWidth="1"/>
    <col min="10509" max="10509" width="16.42578125" style="28" customWidth="1"/>
    <col min="10510" max="10511" width="4.85546875" style="28" customWidth="1"/>
    <col min="10512" max="10513" width="16.42578125" style="28" customWidth="1"/>
    <col min="10514" max="10514" width="3" style="28" customWidth="1"/>
    <col min="10515" max="10515" width="2.28515625" style="28" customWidth="1"/>
    <col min="10516" max="10752" width="9.140625" style="28"/>
    <col min="10753" max="10753" width="16.42578125" style="28" customWidth="1"/>
    <col min="10754" max="10754" width="9.42578125" style="28" customWidth="1"/>
    <col min="10755" max="10755" width="2.28515625" style="28" customWidth="1"/>
    <col min="10756" max="10756" width="9.42578125" style="28" customWidth="1"/>
    <col min="10757" max="10757" width="2.28515625" style="28" customWidth="1"/>
    <col min="10758" max="10758" width="9.42578125" style="28" customWidth="1"/>
    <col min="10759" max="10761" width="0" style="28" hidden="1" customWidth="1"/>
    <col min="10762" max="10762" width="11.7109375" style="28" customWidth="1"/>
    <col min="10763" max="10764" width="0" style="28" hidden="1" customWidth="1"/>
    <col min="10765" max="10765" width="16.42578125" style="28" customWidth="1"/>
    <col min="10766" max="10767" width="4.85546875" style="28" customWidth="1"/>
    <col min="10768" max="10769" width="16.42578125" style="28" customWidth="1"/>
    <col min="10770" max="10770" width="3" style="28" customWidth="1"/>
    <col min="10771" max="10771" width="2.28515625" style="28" customWidth="1"/>
    <col min="10772" max="11008" width="9.140625" style="28"/>
    <col min="11009" max="11009" width="16.42578125" style="28" customWidth="1"/>
    <col min="11010" max="11010" width="9.42578125" style="28" customWidth="1"/>
    <col min="11011" max="11011" width="2.28515625" style="28" customWidth="1"/>
    <col min="11012" max="11012" width="9.42578125" style="28" customWidth="1"/>
    <col min="11013" max="11013" width="2.28515625" style="28" customWidth="1"/>
    <col min="11014" max="11014" width="9.42578125" style="28" customWidth="1"/>
    <col min="11015" max="11017" width="0" style="28" hidden="1" customWidth="1"/>
    <col min="11018" max="11018" width="11.7109375" style="28" customWidth="1"/>
    <col min="11019" max="11020" width="0" style="28" hidden="1" customWidth="1"/>
    <col min="11021" max="11021" width="16.42578125" style="28" customWidth="1"/>
    <col min="11022" max="11023" width="4.85546875" style="28" customWidth="1"/>
    <col min="11024" max="11025" width="16.42578125" style="28" customWidth="1"/>
    <col min="11026" max="11026" width="3" style="28" customWidth="1"/>
    <col min="11027" max="11027" width="2.28515625" style="28" customWidth="1"/>
    <col min="11028" max="11264" width="9.140625" style="28"/>
    <col min="11265" max="11265" width="16.42578125" style="28" customWidth="1"/>
    <col min="11266" max="11266" width="9.42578125" style="28" customWidth="1"/>
    <col min="11267" max="11267" width="2.28515625" style="28" customWidth="1"/>
    <col min="11268" max="11268" width="9.42578125" style="28" customWidth="1"/>
    <col min="11269" max="11269" width="2.28515625" style="28" customWidth="1"/>
    <col min="11270" max="11270" width="9.42578125" style="28" customWidth="1"/>
    <col min="11271" max="11273" width="0" style="28" hidden="1" customWidth="1"/>
    <col min="11274" max="11274" width="11.7109375" style="28" customWidth="1"/>
    <col min="11275" max="11276" width="0" style="28" hidden="1" customWidth="1"/>
    <col min="11277" max="11277" width="16.42578125" style="28" customWidth="1"/>
    <col min="11278" max="11279" width="4.85546875" style="28" customWidth="1"/>
    <col min="11280" max="11281" width="16.42578125" style="28" customWidth="1"/>
    <col min="11282" max="11282" width="3" style="28" customWidth="1"/>
    <col min="11283" max="11283" width="2.28515625" style="28" customWidth="1"/>
    <col min="11284" max="11520" width="9.140625" style="28"/>
    <col min="11521" max="11521" width="16.42578125" style="28" customWidth="1"/>
    <col min="11522" max="11522" width="9.42578125" style="28" customWidth="1"/>
    <col min="11523" max="11523" width="2.28515625" style="28" customWidth="1"/>
    <col min="11524" max="11524" width="9.42578125" style="28" customWidth="1"/>
    <col min="11525" max="11525" width="2.28515625" style="28" customWidth="1"/>
    <col min="11526" max="11526" width="9.42578125" style="28" customWidth="1"/>
    <col min="11527" max="11529" width="0" style="28" hidden="1" customWidth="1"/>
    <col min="11530" max="11530" width="11.7109375" style="28" customWidth="1"/>
    <col min="11531" max="11532" width="0" style="28" hidden="1" customWidth="1"/>
    <col min="11533" max="11533" width="16.42578125" style="28" customWidth="1"/>
    <col min="11534" max="11535" width="4.85546875" style="28" customWidth="1"/>
    <col min="11536" max="11537" width="16.42578125" style="28" customWidth="1"/>
    <col min="11538" max="11538" width="3" style="28" customWidth="1"/>
    <col min="11539" max="11539" width="2.28515625" style="28" customWidth="1"/>
    <col min="11540" max="11776" width="9.140625" style="28"/>
    <col min="11777" max="11777" width="16.42578125" style="28" customWidth="1"/>
    <col min="11778" max="11778" width="9.42578125" style="28" customWidth="1"/>
    <col min="11779" max="11779" width="2.28515625" style="28" customWidth="1"/>
    <col min="11780" max="11780" width="9.42578125" style="28" customWidth="1"/>
    <col min="11781" max="11781" width="2.28515625" style="28" customWidth="1"/>
    <col min="11782" max="11782" width="9.42578125" style="28" customWidth="1"/>
    <col min="11783" max="11785" width="0" style="28" hidden="1" customWidth="1"/>
    <col min="11786" max="11786" width="11.7109375" style="28" customWidth="1"/>
    <col min="11787" max="11788" width="0" style="28" hidden="1" customWidth="1"/>
    <col min="11789" max="11789" width="16.42578125" style="28" customWidth="1"/>
    <col min="11790" max="11791" width="4.85546875" style="28" customWidth="1"/>
    <col min="11792" max="11793" width="16.42578125" style="28" customWidth="1"/>
    <col min="11794" max="11794" width="3" style="28" customWidth="1"/>
    <col min="11795" max="11795" width="2.28515625" style="28" customWidth="1"/>
    <col min="11796" max="12032" width="9.140625" style="28"/>
    <col min="12033" max="12033" width="16.42578125" style="28" customWidth="1"/>
    <col min="12034" max="12034" width="9.42578125" style="28" customWidth="1"/>
    <col min="12035" max="12035" width="2.28515625" style="28" customWidth="1"/>
    <col min="12036" max="12036" width="9.42578125" style="28" customWidth="1"/>
    <col min="12037" max="12037" width="2.28515625" style="28" customWidth="1"/>
    <col min="12038" max="12038" width="9.42578125" style="28" customWidth="1"/>
    <col min="12039" max="12041" width="0" style="28" hidden="1" customWidth="1"/>
    <col min="12042" max="12042" width="11.7109375" style="28" customWidth="1"/>
    <col min="12043" max="12044" width="0" style="28" hidden="1" customWidth="1"/>
    <col min="12045" max="12045" width="16.42578125" style="28" customWidth="1"/>
    <col min="12046" max="12047" width="4.85546875" style="28" customWidth="1"/>
    <col min="12048" max="12049" width="16.42578125" style="28" customWidth="1"/>
    <col min="12050" max="12050" width="3" style="28" customWidth="1"/>
    <col min="12051" max="12051" width="2.28515625" style="28" customWidth="1"/>
    <col min="12052" max="12288" width="9.140625" style="28"/>
    <col min="12289" max="12289" width="16.42578125" style="28" customWidth="1"/>
    <col min="12290" max="12290" width="9.42578125" style="28" customWidth="1"/>
    <col min="12291" max="12291" width="2.28515625" style="28" customWidth="1"/>
    <col min="12292" max="12292" width="9.42578125" style="28" customWidth="1"/>
    <col min="12293" max="12293" width="2.28515625" style="28" customWidth="1"/>
    <col min="12294" max="12294" width="9.42578125" style="28" customWidth="1"/>
    <col min="12295" max="12297" width="0" style="28" hidden="1" customWidth="1"/>
    <col min="12298" max="12298" width="11.7109375" style="28" customWidth="1"/>
    <col min="12299" max="12300" width="0" style="28" hidden="1" customWidth="1"/>
    <col min="12301" max="12301" width="16.42578125" style="28" customWidth="1"/>
    <col min="12302" max="12303" width="4.85546875" style="28" customWidth="1"/>
    <col min="12304" max="12305" width="16.42578125" style="28" customWidth="1"/>
    <col min="12306" max="12306" width="3" style="28" customWidth="1"/>
    <col min="12307" max="12307" width="2.28515625" style="28" customWidth="1"/>
    <col min="12308" max="12544" width="9.140625" style="28"/>
    <col min="12545" max="12545" width="16.42578125" style="28" customWidth="1"/>
    <col min="12546" max="12546" width="9.42578125" style="28" customWidth="1"/>
    <col min="12547" max="12547" width="2.28515625" style="28" customWidth="1"/>
    <col min="12548" max="12548" width="9.42578125" style="28" customWidth="1"/>
    <col min="12549" max="12549" width="2.28515625" style="28" customWidth="1"/>
    <col min="12550" max="12550" width="9.42578125" style="28" customWidth="1"/>
    <col min="12551" max="12553" width="0" style="28" hidden="1" customWidth="1"/>
    <col min="12554" max="12554" width="11.7109375" style="28" customWidth="1"/>
    <col min="12555" max="12556" width="0" style="28" hidden="1" customWidth="1"/>
    <col min="12557" max="12557" width="16.42578125" style="28" customWidth="1"/>
    <col min="12558" max="12559" width="4.85546875" style="28" customWidth="1"/>
    <col min="12560" max="12561" width="16.42578125" style="28" customWidth="1"/>
    <col min="12562" max="12562" width="3" style="28" customWidth="1"/>
    <col min="12563" max="12563" width="2.28515625" style="28" customWidth="1"/>
    <col min="12564" max="12800" width="9.140625" style="28"/>
    <col min="12801" max="12801" width="16.42578125" style="28" customWidth="1"/>
    <col min="12802" max="12802" width="9.42578125" style="28" customWidth="1"/>
    <col min="12803" max="12803" width="2.28515625" style="28" customWidth="1"/>
    <col min="12804" max="12804" width="9.42578125" style="28" customWidth="1"/>
    <col min="12805" max="12805" width="2.28515625" style="28" customWidth="1"/>
    <col min="12806" max="12806" width="9.42578125" style="28" customWidth="1"/>
    <col min="12807" max="12809" width="0" style="28" hidden="1" customWidth="1"/>
    <col min="12810" max="12810" width="11.7109375" style="28" customWidth="1"/>
    <col min="12811" max="12812" width="0" style="28" hidden="1" customWidth="1"/>
    <col min="12813" max="12813" width="16.42578125" style="28" customWidth="1"/>
    <col min="12814" max="12815" width="4.85546875" style="28" customWidth="1"/>
    <col min="12816" max="12817" width="16.42578125" style="28" customWidth="1"/>
    <col min="12818" max="12818" width="3" style="28" customWidth="1"/>
    <col min="12819" max="12819" width="2.28515625" style="28" customWidth="1"/>
    <col min="12820" max="13056" width="9.140625" style="28"/>
    <col min="13057" max="13057" width="16.42578125" style="28" customWidth="1"/>
    <col min="13058" max="13058" width="9.42578125" style="28" customWidth="1"/>
    <col min="13059" max="13059" width="2.28515625" style="28" customWidth="1"/>
    <col min="13060" max="13060" width="9.42578125" style="28" customWidth="1"/>
    <col min="13061" max="13061" width="2.28515625" style="28" customWidth="1"/>
    <col min="13062" max="13062" width="9.42578125" style="28" customWidth="1"/>
    <col min="13063" max="13065" width="0" style="28" hidden="1" customWidth="1"/>
    <col min="13066" max="13066" width="11.7109375" style="28" customWidth="1"/>
    <col min="13067" max="13068" width="0" style="28" hidden="1" customWidth="1"/>
    <col min="13069" max="13069" width="16.42578125" style="28" customWidth="1"/>
    <col min="13070" max="13071" width="4.85546875" style="28" customWidth="1"/>
    <col min="13072" max="13073" width="16.42578125" style="28" customWidth="1"/>
    <col min="13074" max="13074" width="3" style="28" customWidth="1"/>
    <col min="13075" max="13075" width="2.28515625" style="28" customWidth="1"/>
    <col min="13076" max="13312" width="9.140625" style="28"/>
    <col min="13313" max="13313" width="16.42578125" style="28" customWidth="1"/>
    <col min="13314" max="13314" width="9.42578125" style="28" customWidth="1"/>
    <col min="13315" max="13315" width="2.28515625" style="28" customWidth="1"/>
    <col min="13316" max="13316" width="9.42578125" style="28" customWidth="1"/>
    <col min="13317" max="13317" width="2.28515625" style="28" customWidth="1"/>
    <col min="13318" max="13318" width="9.42578125" style="28" customWidth="1"/>
    <col min="13319" max="13321" width="0" style="28" hidden="1" customWidth="1"/>
    <col min="13322" max="13322" width="11.7109375" style="28" customWidth="1"/>
    <col min="13323" max="13324" width="0" style="28" hidden="1" customWidth="1"/>
    <col min="13325" max="13325" width="16.42578125" style="28" customWidth="1"/>
    <col min="13326" max="13327" width="4.85546875" style="28" customWidth="1"/>
    <col min="13328" max="13329" width="16.42578125" style="28" customWidth="1"/>
    <col min="13330" max="13330" width="3" style="28" customWidth="1"/>
    <col min="13331" max="13331" width="2.28515625" style="28" customWidth="1"/>
    <col min="13332" max="13568" width="9.140625" style="28"/>
    <col min="13569" max="13569" width="16.42578125" style="28" customWidth="1"/>
    <col min="13570" max="13570" width="9.42578125" style="28" customWidth="1"/>
    <col min="13571" max="13571" width="2.28515625" style="28" customWidth="1"/>
    <col min="13572" max="13572" width="9.42578125" style="28" customWidth="1"/>
    <col min="13573" max="13573" width="2.28515625" style="28" customWidth="1"/>
    <col min="13574" max="13574" width="9.42578125" style="28" customWidth="1"/>
    <col min="13575" max="13577" width="0" style="28" hidden="1" customWidth="1"/>
    <col min="13578" max="13578" width="11.7109375" style="28" customWidth="1"/>
    <col min="13579" max="13580" width="0" style="28" hidden="1" customWidth="1"/>
    <col min="13581" max="13581" width="16.42578125" style="28" customWidth="1"/>
    <col min="13582" max="13583" width="4.85546875" style="28" customWidth="1"/>
    <col min="13584" max="13585" width="16.42578125" style="28" customWidth="1"/>
    <col min="13586" max="13586" width="3" style="28" customWidth="1"/>
    <col min="13587" max="13587" width="2.28515625" style="28" customWidth="1"/>
    <col min="13588" max="13824" width="9.140625" style="28"/>
    <col min="13825" max="13825" width="16.42578125" style="28" customWidth="1"/>
    <col min="13826" max="13826" width="9.42578125" style="28" customWidth="1"/>
    <col min="13827" max="13827" width="2.28515625" style="28" customWidth="1"/>
    <col min="13828" max="13828" width="9.42578125" style="28" customWidth="1"/>
    <col min="13829" max="13829" width="2.28515625" style="28" customWidth="1"/>
    <col min="13830" max="13830" width="9.42578125" style="28" customWidth="1"/>
    <col min="13831" max="13833" width="0" style="28" hidden="1" customWidth="1"/>
    <col min="13834" max="13834" width="11.7109375" style="28" customWidth="1"/>
    <col min="13835" max="13836" width="0" style="28" hidden="1" customWidth="1"/>
    <col min="13837" max="13837" width="16.42578125" style="28" customWidth="1"/>
    <col min="13838" max="13839" width="4.85546875" style="28" customWidth="1"/>
    <col min="13840" max="13841" width="16.42578125" style="28" customWidth="1"/>
    <col min="13842" max="13842" width="3" style="28" customWidth="1"/>
    <col min="13843" max="13843" width="2.28515625" style="28" customWidth="1"/>
    <col min="13844" max="14080" width="9.140625" style="28"/>
    <col min="14081" max="14081" width="16.42578125" style="28" customWidth="1"/>
    <col min="14082" max="14082" width="9.42578125" style="28" customWidth="1"/>
    <col min="14083" max="14083" width="2.28515625" style="28" customWidth="1"/>
    <col min="14084" max="14084" width="9.42578125" style="28" customWidth="1"/>
    <col min="14085" max="14085" width="2.28515625" style="28" customWidth="1"/>
    <col min="14086" max="14086" width="9.42578125" style="28" customWidth="1"/>
    <col min="14087" max="14089" width="0" style="28" hidden="1" customWidth="1"/>
    <col min="14090" max="14090" width="11.7109375" style="28" customWidth="1"/>
    <col min="14091" max="14092" width="0" style="28" hidden="1" customWidth="1"/>
    <col min="14093" max="14093" width="16.42578125" style="28" customWidth="1"/>
    <col min="14094" max="14095" width="4.85546875" style="28" customWidth="1"/>
    <col min="14096" max="14097" width="16.42578125" style="28" customWidth="1"/>
    <col min="14098" max="14098" width="3" style="28" customWidth="1"/>
    <col min="14099" max="14099" width="2.28515625" style="28" customWidth="1"/>
    <col min="14100" max="14336" width="9.140625" style="28"/>
    <col min="14337" max="14337" width="16.42578125" style="28" customWidth="1"/>
    <col min="14338" max="14338" width="9.42578125" style="28" customWidth="1"/>
    <col min="14339" max="14339" width="2.28515625" style="28" customWidth="1"/>
    <col min="14340" max="14340" width="9.42578125" style="28" customWidth="1"/>
    <col min="14341" max="14341" width="2.28515625" style="28" customWidth="1"/>
    <col min="14342" max="14342" width="9.42578125" style="28" customWidth="1"/>
    <col min="14343" max="14345" width="0" style="28" hidden="1" customWidth="1"/>
    <col min="14346" max="14346" width="11.7109375" style="28" customWidth="1"/>
    <col min="14347" max="14348" width="0" style="28" hidden="1" customWidth="1"/>
    <col min="14349" max="14349" width="16.42578125" style="28" customWidth="1"/>
    <col min="14350" max="14351" width="4.85546875" style="28" customWidth="1"/>
    <col min="14352" max="14353" width="16.42578125" style="28" customWidth="1"/>
    <col min="14354" max="14354" width="3" style="28" customWidth="1"/>
    <col min="14355" max="14355" width="2.28515625" style="28" customWidth="1"/>
    <col min="14356" max="14592" width="9.140625" style="28"/>
    <col min="14593" max="14593" width="16.42578125" style="28" customWidth="1"/>
    <col min="14594" max="14594" width="9.42578125" style="28" customWidth="1"/>
    <col min="14595" max="14595" width="2.28515625" style="28" customWidth="1"/>
    <col min="14596" max="14596" width="9.42578125" style="28" customWidth="1"/>
    <col min="14597" max="14597" width="2.28515625" style="28" customWidth="1"/>
    <col min="14598" max="14598" width="9.42578125" style="28" customWidth="1"/>
    <col min="14599" max="14601" width="0" style="28" hidden="1" customWidth="1"/>
    <col min="14602" max="14602" width="11.7109375" style="28" customWidth="1"/>
    <col min="14603" max="14604" width="0" style="28" hidden="1" customWidth="1"/>
    <col min="14605" max="14605" width="16.42578125" style="28" customWidth="1"/>
    <col min="14606" max="14607" width="4.85546875" style="28" customWidth="1"/>
    <col min="14608" max="14609" width="16.42578125" style="28" customWidth="1"/>
    <col min="14610" max="14610" width="3" style="28" customWidth="1"/>
    <col min="14611" max="14611" width="2.28515625" style="28" customWidth="1"/>
    <col min="14612" max="14848" width="9.140625" style="28"/>
    <col min="14849" max="14849" width="16.42578125" style="28" customWidth="1"/>
    <col min="14850" max="14850" width="9.42578125" style="28" customWidth="1"/>
    <col min="14851" max="14851" width="2.28515625" style="28" customWidth="1"/>
    <col min="14852" max="14852" width="9.42578125" style="28" customWidth="1"/>
    <col min="14853" max="14853" width="2.28515625" style="28" customWidth="1"/>
    <col min="14854" max="14854" width="9.42578125" style="28" customWidth="1"/>
    <col min="14855" max="14857" width="0" style="28" hidden="1" customWidth="1"/>
    <col min="14858" max="14858" width="11.7109375" style="28" customWidth="1"/>
    <col min="14859" max="14860" width="0" style="28" hidden="1" customWidth="1"/>
    <col min="14861" max="14861" width="16.42578125" style="28" customWidth="1"/>
    <col min="14862" max="14863" width="4.85546875" style="28" customWidth="1"/>
    <col min="14864" max="14865" width="16.42578125" style="28" customWidth="1"/>
    <col min="14866" max="14866" width="3" style="28" customWidth="1"/>
    <col min="14867" max="14867" width="2.28515625" style="28" customWidth="1"/>
    <col min="14868" max="15104" width="9.140625" style="28"/>
    <col min="15105" max="15105" width="16.42578125" style="28" customWidth="1"/>
    <col min="15106" max="15106" width="9.42578125" style="28" customWidth="1"/>
    <col min="15107" max="15107" width="2.28515625" style="28" customWidth="1"/>
    <col min="15108" max="15108" width="9.42578125" style="28" customWidth="1"/>
    <col min="15109" max="15109" width="2.28515625" style="28" customWidth="1"/>
    <col min="15110" max="15110" width="9.42578125" style="28" customWidth="1"/>
    <col min="15111" max="15113" width="0" style="28" hidden="1" customWidth="1"/>
    <col min="15114" max="15114" width="11.7109375" style="28" customWidth="1"/>
    <col min="15115" max="15116" width="0" style="28" hidden="1" customWidth="1"/>
    <col min="15117" max="15117" width="16.42578125" style="28" customWidth="1"/>
    <col min="15118" max="15119" width="4.85546875" style="28" customWidth="1"/>
    <col min="15120" max="15121" width="16.42578125" style="28" customWidth="1"/>
    <col min="15122" max="15122" width="3" style="28" customWidth="1"/>
    <col min="15123" max="15123" width="2.28515625" style="28" customWidth="1"/>
    <col min="15124" max="15360" width="9.140625" style="28"/>
    <col min="15361" max="15361" width="16.42578125" style="28" customWidth="1"/>
    <col min="15362" max="15362" width="9.42578125" style="28" customWidth="1"/>
    <col min="15363" max="15363" width="2.28515625" style="28" customWidth="1"/>
    <col min="15364" max="15364" width="9.42578125" style="28" customWidth="1"/>
    <col min="15365" max="15365" width="2.28515625" style="28" customWidth="1"/>
    <col min="15366" max="15366" width="9.42578125" style="28" customWidth="1"/>
    <col min="15367" max="15369" width="0" style="28" hidden="1" customWidth="1"/>
    <col min="15370" max="15370" width="11.7109375" style="28" customWidth="1"/>
    <col min="15371" max="15372" width="0" style="28" hidden="1" customWidth="1"/>
    <col min="15373" max="15373" width="16.42578125" style="28" customWidth="1"/>
    <col min="15374" max="15375" width="4.85546875" style="28" customWidth="1"/>
    <col min="15376" max="15377" width="16.42578125" style="28" customWidth="1"/>
    <col min="15378" max="15378" width="3" style="28" customWidth="1"/>
    <col min="15379" max="15379" width="2.28515625" style="28" customWidth="1"/>
    <col min="15380" max="15616" width="9.140625" style="28"/>
    <col min="15617" max="15617" width="16.42578125" style="28" customWidth="1"/>
    <col min="15618" max="15618" width="9.42578125" style="28" customWidth="1"/>
    <col min="15619" max="15619" width="2.28515625" style="28" customWidth="1"/>
    <col min="15620" max="15620" width="9.42578125" style="28" customWidth="1"/>
    <col min="15621" max="15621" width="2.28515625" style="28" customWidth="1"/>
    <col min="15622" max="15622" width="9.42578125" style="28" customWidth="1"/>
    <col min="15623" max="15625" width="0" style="28" hidden="1" customWidth="1"/>
    <col min="15626" max="15626" width="11.7109375" style="28" customWidth="1"/>
    <col min="15627" max="15628" width="0" style="28" hidden="1" customWidth="1"/>
    <col min="15629" max="15629" width="16.42578125" style="28" customWidth="1"/>
    <col min="15630" max="15631" width="4.85546875" style="28" customWidth="1"/>
    <col min="15632" max="15633" width="16.42578125" style="28" customWidth="1"/>
    <col min="15634" max="15634" width="3" style="28" customWidth="1"/>
    <col min="15635" max="15635" width="2.28515625" style="28" customWidth="1"/>
    <col min="15636" max="15872" width="9.140625" style="28"/>
    <col min="15873" max="15873" width="16.42578125" style="28" customWidth="1"/>
    <col min="15874" max="15874" width="9.42578125" style="28" customWidth="1"/>
    <col min="15875" max="15875" width="2.28515625" style="28" customWidth="1"/>
    <col min="15876" max="15876" width="9.42578125" style="28" customWidth="1"/>
    <col min="15877" max="15877" width="2.28515625" style="28" customWidth="1"/>
    <col min="15878" max="15878" width="9.42578125" style="28" customWidth="1"/>
    <col min="15879" max="15881" width="0" style="28" hidden="1" customWidth="1"/>
    <col min="15882" max="15882" width="11.7109375" style="28" customWidth="1"/>
    <col min="15883" max="15884" width="0" style="28" hidden="1" customWidth="1"/>
    <col min="15885" max="15885" width="16.42578125" style="28" customWidth="1"/>
    <col min="15886" max="15887" width="4.85546875" style="28" customWidth="1"/>
    <col min="15888" max="15889" width="16.42578125" style="28" customWidth="1"/>
    <col min="15890" max="15890" width="3" style="28" customWidth="1"/>
    <col min="15891" max="15891" width="2.28515625" style="28" customWidth="1"/>
    <col min="15892" max="16128" width="9.140625" style="28"/>
    <col min="16129" max="16129" width="16.42578125" style="28" customWidth="1"/>
    <col min="16130" max="16130" width="9.42578125" style="28" customWidth="1"/>
    <col min="16131" max="16131" width="2.28515625" style="28" customWidth="1"/>
    <col min="16132" max="16132" width="9.42578125" style="28" customWidth="1"/>
    <col min="16133" max="16133" width="2.28515625" style="28" customWidth="1"/>
    <col min="16134" max="16134" width="9.42578125" style="28" customWidth="1"/>
    <col min="16135" max="16137" width="0" style="28" hidden="1" customWidth="1"/>
    <col min="16138" max="16138" width="11.7109375" style="28" customWidth="1"/>
    <col min="16139" max="16140" width="0" style="28" hidden="1" customWidth="1"/>
    <col min="16141" max="16141" width="16.42578125" style="28" customWidth="1"/>
    <col min="16142" max="16143" width="4.85546875" style="28" customWidth="1"/>
    <col min="16144" max="16145" width="16.42578125" style="28" customWidth="1"/>
    <col min="16146" max="16146" width="3" style="28" customWidth="1"/>
    <col min="16147" max="16147" width="2.28515625" style="28" customWidth="1"/>
    <col min="16148" max="16384" width="9.140625" style="28"/>
  </cols>
  <sheetData>
    <row r="1" spans="1:19" s="20" customFormat="1" ht="25.5" x14ac:dyDescent="0.35">
      <c r="A1" s="19" t="s">
        <v>49</v>
      </c>
      <c r="J1" s="21"/>
      <c r="K1" s="22"/>
      <c r="M1" s="23"/>
      <c r="O1" s="24"/>
      <c r="P1" s="95" t="s">
        <v>50</v>
      </c>
      <c r="Q1" s="96"/>
      <c r="R1" s="25"/>
      <c r="S1" s="26"/>
    </row>
    <row r="2" spans="1:19" ht="15.75" x14ac:dyDescent="0.25">
      <c r="A2" s="27"/>
      <c r="B2" s="27"/>
      <c r="C2" s="27"/>
      <c r="D2" s="27"/>
      <c r="E2" s="27"/>
      <c r="F2" s="27"/>
      <c r="G2" s="27"/>
      <c r="H2" s="27"/>
      <c r="I2" s="27"/>
      <c r="J2" s="97">
        <f>IF(J3=S3,-1,IF(J3=S4,0,1))</f>
        <v>1</v>
      </c>
      <c r="K2" s="98"/>
      <c r="L2" s="98"/>
      <c r="M2" s="99"/>
      <c r="O2" s="29"/>
      <c r="P2" s="30"/>
      <c r="Q2" s="30"/>
    </row>
    <row r="3" spans="1:19" ht="32.25" customHeight="1" x14ac:dyDescent="0.25">
      <c r="J3" s="100" t="str">
        <f>IF(OR((COUNTIF(P18:P667,"&gt;9750")&gt;0),Q9&gt;J9,Q10&gt;J10,Q11&gt;J11,Q12&gt;J12),S3,IF(OR(,Q9&gt;I9,Q10&gt;I10,Q11&gt;I11,Q12&gt;I12),S4,S5))</f>
        <v>Reporting not required</v>
      </c>
      <c r="K3" s="101"/>
      <c r="L3" s="101"/>
      <c r="M3" s="102"/>
      <c r="O3" s="29"/>
      <c r="P3" s="30"/>
      <c r="Q3" s="30"/>
      <c r="S3" s="33" t="s">
        <v>52</v>
      </c>
    </row>
    <row r="4" spans="1:19" ht="15.75" customHeight="1" x14ac:dyDescent="0.25">
      <c r="H4" s="34"/>
      <c r="I4" s="34"/>
      <c r="J4" s="35"/>
      <c r="K4" s="36" t="s">
        <v>53</v>
      </c>
      <c r="L4" s="36"/>
      <c r="O4" s="29"/>
      <c r="P4" s="28"/>
      <c r="S4" s="33" t="s">
        <v>54</v>
      </c>
    </row>
    <row r="5" spans="1:19" ht="15.75" customHeight="1" x14ac:dyDescent="0.25">
      <c r="A5" s="34" t="s">
        <v>55</v>
      </c>
      <c r="H5" s="34"/>
      <c r="I5" s="34"/>
      <c r="J5" s="35"/>
      <c r="K5" s="36"/>
      <c r="L5" s="36"/>
      <c r="O5" s="29"/>
      <c r="P5" s="28"/>
      <c r="S5" s="33" t="s">
        <v>51</v>
      </c>
    </row>
    <row r="6" spans="1:19" ht="15.75" customHeight="1" x14ac:dyDescent="0.25">
      <c r="A6" s="38" t="s">
        <v>56</v>
      </c>
      <c r="B6" s="38"/>
      <c r="C6" s="38"/>
      <c r="D6" s="38"/>
      <c r="E6" s="38"/>
      <c r="F6" s="38"/>
      <c r="G6" s="38"/>
      <c r="H6" s="38"/>
      <c r="I6" s="38"/>
      <c r="J6" s="39"/>
      <c r="K6" s="40">
        <f>SUM(K9:K12)</f>
        <v>650</v>
      </c>
      <c r="L6" s="41"/>
      <c r="M6" s="42"/>
      <c r="N6" s="43"/>
      <c r="O6" s="29"/>
      <c r="Q6" s="28"/>
      <c r="S6" s="33" t="s">
        <v>57</v>
      </c>
    </row>
    <row r="7" spans="1:19" ht="15.75" customHeight="1" x14ac:dyDescent="0.25">
      <c r="J7" s="44"/>
      <c r="K7" s="45"/>
      <c r="O7" s="29"/>
      <c r="P7" s="46"/>
    </row>
    <row r="8" spans="1:19" ht="15.75" customHeight="1" x14ac:dyDescent="0.25">
      <c r="A8" s="34" t="s">
        <v>58</v>
      </c>
      <c r="J8" s="44"/>
      <c r="K8" s="45"/>
      <c r="O8" s="29"/>
      <c r="P8" s="46"/>
    </row>
    <row r="9" spans="1:19" ht="15.75" customHeight="1" x14ac:dyDescent="0.25">
      <c r="A9" s="47" t="s">
        <v>59</v>
      </c>
      <c r="B9" s="47"/>
      <c r="C9" s="47"/>
      <c r="D9" s="47"/>
      <c r="E9" s="47"/>
      <c r="F9" s="47"/>
      <c r="G9" s="47"/>
      <c r="H9" s="47"/>
      <c r="I9" s="48">
        <v>20000</v>
      </c>
      <c r="J9" s="49">
        <v>319800</v>
      </c>
      <c r="K9" s="50">
        <v>533</v>
      </c>
      <c r="L9" s="51"/>
      <c r="M9" s="42">
        <v>0</v>
      </c>
      <c r="N9" s="47"/>
      <c r="O9" s="52"/>
      <c r="P9" s="53"/>
      <c r="Q9" s="54">
        <f>SUM(P18:P550)</f>
        <v>0</v>
      </c>
      <c r="R9" s="31">
        <f>IF(AND(COUNTIF(P18:P550,"&gt;7800")&gt;0,OR($Q$9&gt;$I$9,$Q$10&gt;$I$10,$Q$11&gt;$I$11,$Q$12&gt;$I$12)),1,0)</f>
        <v>0</v>
      </c>
      <c r="S9" s="33" t="str">
        <f>IF(OR($B$15=A9,$D$15=A9),"",A9)</f>
        <v/>
      </c>
    </row>
    <row r="10" spans="1:19" ht="15.75" customHeight="1" x14ac:dyDescent="0.25">
      <c r="A10" s="28" t="s">
        <v>60</v>
      </c>
      <c r="I10" s="44">
        <v>10000</v>
      </c>
      <c r="J10" s="55">
        <v>55400</v>
      </c>
      <c r="K10" s="56">
        <v>59</v>
      </c>
      <c r="M10" s="42">
        <v>0</v>
      </c>
      <c r="O10" s="29"/>
      <c r="Q10" s="54">
        <f>SUM(P551:P609)</f>
        <v>0</v>
      </c>
      <c r="R10" s="31">
        <f>IF(AND(COUNTIF(P551:P609,"&gt;7800")&gt;0,OR($Q$9&gt;$I$9,$Q$10&gt;$I$10,$Q$11&gt;$I$11,$Q$12&gt;$I$12)),1,0)</f>
        <v>0</v>
      </c>
      <c r="S10" s="33" t="str">
        <f>IF(OR($B$15=A10,$D$15=A10),"",A10)</f>
        <v/>
      </c>
    </row>
    <row r="11" spans="1:19" ht="15.75" customHeight="1" x14ac:dyDescent="0.25">
      <c r="A11" s="28" t="s">
        <v>61</v>
      </c>
      <c r="I11" s="44">
        <v>10000</v>
      </c>
      <c r="J11" s="55">
        <v>44000</v>
      </c>
      <c r="K11" s="56">
        <v>40</v>
      </c>
      <c r="M11" s="42">
        <v>0</v>
      </c>
      <c r="O11" s="29"/>
      <c r="Q11" s="54">
        <f>SUM(P610:P649)</f>
        <v>0</v>
      </c>
      <c r="R11" s="31">
        <f>IF(AND(COUNTIF(P610:P649,"&gt;7800")&gt;0,OR($Q$9&gt;$I$9,$Q$10&gt;$I$10,$Q$11&gt;$I$11,$Q$12&gt;$I$12)),1,0)</f>
        <v>0</v>
      </c>
      <c r="S11" s="33" t="str">
        <f>IF(OR($B$15=A11,$D$15=A11),"",A11)</f>
        <v>Wales</v>
      </c>
    </row>
    <row r="12" spans="1:19" ht="15.75" customHeight="1" x14ac:dyDescent="0.25">
      <c r="A12" s="57" t="s">
        <v>62</v>
      </c>
      <c r="B12" s="57"/>
      <c r="C12" s="57"/>
      <c r="D12" s="57"/>
      <c r="E12" s="57"/>
      <c r="F12" s="57"/>
      <c r="G12" s="57"/>
      <c r="H12" s="57"/>
      <c r="I12" s="58">
        <v>10000</v>
      </c>
      <c r="J12" s="59">
        <v>30800</v>
      </c>
      <c r="K12" s="56">
        <v>18</v>
      </c>
      <c r="M12" s="42">
        <v>0</v>
      </c>
      <c r="N12" s="57"/>
      <c r="O12" s="60"/>
      <c r="P12" s="61"/>
      <c r="Q12" s="54">
        <f>SUM(P650:P667)</f>
        <v>0</v>
      </c>
      <c r="R12" s="31">
        <f>IF(AND(COUNTIF(P650:P667,"&gt;7800")&gt;0,OR($Q$9&gt;$I$9,$Q$10&gt;$I$10,$Q$11&gt;$I$11,$Q$12&gt;$I$12)),1,0)</f>
        <v>0</v>
      </c>
      <c r="S12" s="33" t="str">
        <f>IF(OR($B$15=A12,$D$15=A12),"",S6)</f>
        <v>N.I.</v>
      </c>
    </row>
    <row r="13" spans="1:19" ht="15.75" customHeight="1" x14ac:dyDescent="0.25">
      <c r="J13" s="44"/>
      <c r="K13" s="45"/>
      <c r="M13" s="31"/>
      <c r="O13" s="29"/>
      <c r="Q13" s="31"/>
      <c r="S13" s="33"/>
    </row>
    <row r="14" spans="1:19" ht="15.75" customHeight="1" x14ac:dyDescent="0.25">
      <c r="A14" s="34" t="s">
        <v>63</v>
      </c>
      <c r="J14" s="44"/>
      <c r="K14" s="45"/>
      <c r="M14" s="31"/>
      <c r="O14" s="29"/>
      <c r="Q14" s="31"/>
      <c r="S14" s="33"/>
    </row>
    <row r="15" spans="1:19" ht="15.75" customHeight="1" x14ac:dyDescent="0.25">
      <c r="A15" s="38" t="s">
        <v>64</v>
      </c>
      <c r="B15" s="62" t="s">
        <v>59</v>
      </c>
      <c r="C15" s="63" t="s">
        <v>65</v>
      </c>
      <c r="D15" s="62" t="s">
        <v>60</v>
      </c>
      <c r="E15" s="63" t="str">
        <f>IF(D15="","","&amp;")</f>
        <v>&amp;</v>
      </c>
      <c r="F15" s="64" t="s">
        <v>61</v>
      </c>
      <c r="G15" s="65"/>
      <c r="H15" s="66"/>
      <c r="I15" s="31"/>
      <c r="J15" s="67">
        <f>IF(OR(B15="England",D15="England",F15="England"),600,55400/59)*K15</f>
        <v>379200</v>
      </c>
      <c r="K15" s="68">
        <f>IF(B15=A9,K9,IF(B15=A10,K10,IF(B15=A11,K11,IF(B15=A12,K12,0))))+IF(D15=B15,0,IF(D15=A9,K9,IF(D15=A10,K10,IF(D15=A11,K11,IF(D15=A12,K12,0)))))+IF(OR(F15=D15,F15=B15),0,IF(F15=A9,K9,IF(F15=A10,K10,IF(F15=A11,K11,IF(F15=A12,K12,0)))))</f>
        <v>632</v>
      </c>
      <c r="L15" s="69"/>
      <c r="M15" s="42"/>
      <c r="O15" s="29"/>
      <c r="Q15" s="31"/>
    </row>
    <row r="16" spans="1:19" ht="15.75" customHeight="1" x14ac:dyDescent="0.25">
      <c r="A16" s="31"/>
      <c r="B16" s="70"/>
      <c r="C16" s="70"/>
      <c r="D16" s="70"/>
      <c r="E16" s="70"/>
      <c r="F16" s="70"/>
      <c r="G16" s="31"/>
      <c r="H16" s="31"/>
      <c r="I16" s="31"/>
      <c r="J16" s="71"/>
      <c r="K16" s="71"/>
      <c r="L16" s="72"/>
      <c r="M16" s="73"/>
      <c r="O16" s="29"/>
      <c r="Q16" s="31"/>
    </row>
    <row r="17" spans="1:19" ht="15.75" customHeight="1" x14ac:dyDescent="0.25">
      <c r="A17" s="34" t="s">
        <v>66</v>
      </c>
      <c r="J17" s="44"/>
      <c r="K17" s="45"/>
      <c r="O17" s="29"/>
    </row>
    <row r="18" spans="1:19" ht="15.75" customHeight="1" x14ac:dyDescent="0.25">
      <c r="A18" s="74" t="s">
        <v>67</v>
      </c>
      <c r="B18" s="74"/>
      <c r="C18" s="74"/>
      <c r="D18" s="74"/>
      <c r="E18" s="74"/>
      <c r="F18" s="74"/>
      <c r="G18" s="74"/>
      <c r="H18" s="75" t="s">
        <v>59</v>
      </c>
      <c r="I18" s="75"/>
      <c r="J18" s="49">
        <v>9750</v>
      </c>
      <c r="K18" s="50">
        <v>1</v>
      </c>
      <c r="L18" s="51"/>
      <c r="M18" s="42">
        <v>0</v>
      </c>
      <c r="N18" s="47"/>
      <c r="O18" s="52"/>
      <c r="P18" s="54">
        <f t="shared" ref="P18:P81" si="0">M18+($M$6/$K$6)+($M$9/$K$9)+IF(OR($B$15=H18,$D$15=H18,$F$15=H18),$M$15/$K$15,0)</f>
        <v>0</v>
      </c>
      <c r="Q18" s="103" t="str">
        <f>A9</f>
        <v>England</v>
      </c>
      <c r="S18" s="76"/>
    </row>
    <row r="19" spans="1:19" ht="15.75" customHeight="1" x14ac:dyDescent="0.25">
      <c r="A19" s="31" t="s">
        <v>68</v>
      </c>
      <c r="B19" s="31"/>
      <c r="C19" s="31"/>
      <c r="D19" s="31"/>
      <c r="E19" s="31"/>
      <c r="F19" s="31"/>
      <c r="G19" s="31"/>
      <c r="H19" s="77" t="s">
        <v>59</v>
      </c>
      <c r="I19" s="77"/>
      <c r="J19" s="55">
        <v>9750</v>
      </c>
      <c r="K19" s="56">
        <v>1</v>
      </c>
      <c r="M19" s="42">
        <v>0</v>
      </c>
      <c r="O19" s="29"/>
      <c r="P19" s="54">
        <f t="shared" si="0"/>
        <v>0</v>
      </c>
      <c r="Q19" s="90"/>
      <c r="S19" s="76"/>
    </row>
    <row r="20" spans="1:19" ht="15.75" customHeight="1" x14ac:dyDescent="0.25">
      <c r="A20" s="31" t="s">
        <v>69</v>
      </c>
      <c r="B20" s="31"/>
      <c r="C20" s="31"/>
      <c r="D20" s="31"/>
      <c r="E20" s="31"/>
      <c r="F20" s="31"/>
      <c r="G20" s="31"/>
      <c r="H20" s="77" t="s">
        <v>59</v>
      </c>
      <c r="I20" s="77"/>
      <c r="J20" s="55">
        <v>9750</v>
      </c>
      <c r="K20" s="56">
        <v>1</v>
      </c>
      <c r="M20" s="42">
        <v>0</v>
      </c>
      <c r="O20" s="29"/>
      <c r="P20" s="54">
        <f t="shared" si="0"/>
        <v>0</v>
      </c>
      <c r="Q20" s="90"/>
      <c r="S20" s="76"/>
    </row>
    <row r="21" spans="1:19" ht="15.75" customHeight="1" x14ac:dyDescent="0.25">
      <c r="A21" s="31" t="s">
        <v>70</v>
      </c>
      <c r="B21" s="31"/>
      <c r="C21" s="31"/>
      <c r="D21" s="31"/>
      <c r="E21" s="31"/>
      <c r="F21" s="31"/>
      <c r="G21" s="31"/>
      <c r="H21" s="77" t="s">
        <v>59</v>
      </c>
      <c r="I21" s="77"/>
      <c r="J21" s="55">
        <v>9750</v>
      </c>
      <c r="K21" s="56">
        <v>1</v>
      </c>
      <c r="M21" s="42">
        <v>0</v>
      </c>
      <c r="O21" s="29"/>
      <c r="P21" s="54">
        <f t="shared" si="0"/>
        <v>0</v>
      </c>
      <c r="Q21" s="90"/>
      <c r="S21" s="76"/>
    </row>
    <row r="22" spans="1:19" ht="15.75" customHeight="1" x14ac:dyDescent="0.25">
      <c r="A22" s="31" t="s">
        <v>71</v>
      </c>
      <c r="B22" s="31"/>
      <c r="C22" s="31"/>
      <c r="D22" s="31"/>
      <c r="E22" s="31"/>
      <c r="F22" s="31"/>
      <c r="G22" s="31"/>
      <c r="H22" s="77" t="s">
        <v>59</v>
      </c>
      <c r="I22" s="77"/>
      <c r="J22" s="55">
        <v>9750</v>
      </c>
      <c r="K22" s="56">
        <v>1</v>
      </c>
      <c r="M22" s="42">
        <v>0</v>
      </c>
      <c r="O22" s="29"/>
      <c r="P22" s="54">
        <f t="shared" si="0"/>
        <v>0</v>
      </c>
      <c r="Q22" s="90"/>
      <c r="S22" s="76"/>
    </row>
    <row r="23" spans="1:19" ht="15.75" customHeight="1" x14ac:dyDescent="0.25">
      <c r="A23" s="31" t="s">
        <v>72</v>
      </c>
      <c r="B23" s="31"/>
      <c r="C23" s="31"/>
      <c r="D23" s="31"/>
      <c r="E23" s="31"/>
      <c r="F23" s="31"/>
      <c r="G23" s="31"/>
      <c r="H23" s="77" t="s">
        <v>59</v>
      </c>
      <c r="I23" s="77"/>
      <c r="J23" s="55">
        <v>9750</v>
      </c>
      <c r="K23" s="56">
        <v>1</v>
      </c>
      <c r="M23" s="42">
        <v>0</v>
      </c>
      <c r="O23" s="29"/>
      <c r="P23" s="54">
        <f t="shared" si="0"/>
        <v>0</v>
      </c>
      <c r="Q23" s="90"/>
      <c r="S23" s="76"/>
    </row>
    <row r="24" spans="1:19" ht="15.75" customHeight="1" x14ac:dyDescent="0.25">
      <c r="A24" s="31" t="s">
        <v>73</v>
      </c>
      <c r="B24" s="31"/>
      <c r="C24" s="31"/>
      <c r="D24" s="31"/>
      <c r="E24" s="31"/>
      <c r="F24" s="31"/>
      <c r="G24" s="31"/>
      <c r="H24" s="77" t="s">
        <v>59</v>
      </c>
      <c r="I24" s="77"/>
      <c r="J24" s="55">
        <v>9750</v>
      </c>
      <c r="K24" s="56">
        <v>1</v>
      </c>
      <c r="M24" s="42">
        <v>0</v>
      </c>
      <c r="O24" s="29"/>
      <c r="P24" s="54">
        <f t="shared" si="0"/>
        <v>0</v>
      </c>
      <c r="Q24" s="90"/>
      <c r="S24" s="76"/>
    </row>
    <row r="25" spans="1:19" ht="15.75" customHeight="1" x14ac:dyDescent="0.25">
      <c r="A25" s="31" t="s">
        <v>74</v>
      </c>
      <c r="B25" s="31"/>
      <c r="C25" s="31"/>
      <c r="D25" s="31"/>
      <c r="E25" s="31"/>
      <c r="F25" s="31"/>
      <c r="G25" s="31"/>
      <c r="H25" s="77" t="s">
        <v>59</v>
      </c>
      <c r="I25" s="77"/>
      <c r="J25" s="55">
        <v>9750</v>
      </c>
      <c r="K25" s="56">
        <v>1</v>
      </c>
      <c r="M25" s="42">
        <v>0</v>
      </c>
      <c r="O25" s="29"/>
      <c r="P25" s="54">
        <f t="shared" si="0"/>
        <v>0</v>
      </c>
      <c r="Q25" s="90"/>
      <c r="S25" s="76"/>
    </row>
    <row r="26" spans="1:19" ht="15.75" customHeight="1" x14ac:dyDescent="0.25">
      <c r="A26" s="31" t="s">
        <v>75</v>
      </c>
      <c r="B26" s="31"/>
      <c r="C26" s="31"/>
      <c r="D26" s="31"/>
      <c r="E26" s="31"/>
      <c r="F26" s="31"/>
      <c r="G26" s="31"/>
      <c r="H26" s="77" t="s">
        <v>59</v>
      </c>
      <c r="I26" s="77"/>
      <c r="J26" s="55">
        <v>9750</v>
      </c>
      <c r="K26" s="56">
        <v>1</v>
      </c>
      <c r="M26" s="42">
        <v>0</v>
      </c>
      <c r="O26" s="29"/>
      <c r="P26" s="54">
        <f t="shared" si="0"/>
        <v>0</v>
      </c>
      <c r="Q26" s="90"/>
      <c r="S26" s="76"/>
    </row>
    <row r="27" spans="1:19" ht="15.75" customHeight="1" x14ac:dyDescent="0.25">
      <c r="A27" s="31" t="s">
        <v>76</v>
      </c>
      <c r="B27" s="31"/>
      <c r="C27" s="31"/>
      <c r="D27" s="31"/>
      <c r="E27" s="31"/>
      <c r="F27" s="31"/>
      <c r="G27" s="31"/>
      <c r="H27" s="77" t="s">
        <v>59</v>
      </c>
      <c r="I27" s="77"/>
      <c r="J27" s="55">
        <v>9750</v>
      </c>
      <c r="K27" s="56">
        <v>1</v>
      </c>
      <c r="M27" s="42">
        <v>0</v>
      </c>
      <c r="O27" s="29"/>
      <c r="P27" s="54">
        <f t="shared" si="0"/>
        <v>0</v>
      </c>
      <c r="Q27" s="90"/>
      <c r="S27" s="76"/>
    </row>
    <row r="28" spans="1:19" ht="15.75" customHeight="1" x14ac:dyDescent="0.25">
      <c r="A28" s="31" t="s">
        <v>77</v>
      </c>
      <c r="B28" s="31"/>
      <c r="C28" s="31"/>
      <c r="D28" s="31"/>
      <c r="E28" s="31"/>
      <c r="F28" s="31"/>
      <c r="G28" s="31"/>
      <c r="H28" s="77" t="s">
        <v>59</v>
      </c>
      <c r="I28" s="77"/>
      <c r="J28" s="55">
        <v>9750</v>
      </c>
      <c r="K28" s="56">
        <v>1</v>
      </c>
      <c r="M28" s="42">
        <v>0</v>
      </c>
      <c r="O28" s="29"/>
      <c r="P28" s="54">
        <f t="shared" si="0"/>
        <v>0</v>
      </c>
      <c r="Q28" s="90"/>
      <c r="S28" s="76"/>
    </row>
    <row r="29" spans="1:19" ht="15.75" customHeight="1" x14ac:dyDescent="0.25">
      <c r="A29" s="31" t="s">
        <v>78</v>
      </c>
      <c r="B29" s="31"/>
      <c r="C29" s="31"/>
      <c r="D29" s="31"/>
      <c r="E29" s="31"/>
      <c r="F29" s="31"/>
      <c r="G29" s="31"/>
      <c r="H29" s="77" t="s">
        <v>59</v>
      </c>
      <c r="I29" s="77"/>
      <c r="J29" s="55">
        <v>9750</v>
      </c>
      <c r="K29" s="56">
        <v>1</v>
      </c>
      <c r="M29" s="42">
        <v>0</v>
      </c>
      <c r="O29" s="29"/>
      <c r="P29" s="54">
        <f t="shared" si="0"/>
        <v>0</v>
      </c>
      <c r="Q29" s="90"/>
      <c r="S29" s="76"/>
    </row>
    <row r="30" spans="1:19" ht="15.75" customHeight="1" x14ac:dyDescent="0.25">
      <c r="A30" s="31" t="s">
        <v>79</v>
      </c>
      <c r="B30" s="31"/>
      <c r="C30" s="31"/>
      <c r="D30" s="31"/>
      <c r="E30" s="31"/>
      <c r="F30" s="31"/>
      <c r="G30" s="31"/>
      <c r="H30" s="77" t="s">
        <v>59</v>
      </c>
      <c r="I30" s="77"/>
      <c r="J30" s="55">
        <v>9750</v>
      </c>
      <c r="K30" s="56">
        <v>1</v>
      </c>
      <c r="M30" s="42">
        <v>0</v>
      </c>
      <c r="O30" s="29"/>
      <c r="P30" s="54">
        <f t="shared" si="0"/>
        <v>0</v>
      </c>
      <c r="Q30" s="90"/>
      <c r="S30" s="76"/>
    </row>
    <row r="31" spans="1:19" ht="15.75" customHeight="1" x14ac:dyDescent="0.25">
      <c r="A31" s="31" t="s">
        <v>80</v>
      </c>
      <c r="B31" s="31"/>
      <c r="C31" s="31"/>
      <c r="D31" s="31"/>
      <c r="E31" s="31"/>
      <c r="F31" s="31"/>
      <c r="G31" s="31"/>
      <c r="H31" s="77" t="s">
        <v>59</v>
      </c>
      <c r="I31" s="77"/>
      <c r="J31" s="55">
        <v>9750</v>
      </c>
      <c r="K31" s="56">
        <v>1</v>
      </c>
      <c r="M31" s="42">
        <v>0</v>
      </c>
      <c r="O31" s="29"/>
      <c r="P31" s="54">
        <f t="shared" si="0"/>
        <v>0</v>
      </c>
      <c r="Q31" s="90"/>
      <c r="S31" s="76"/>
    </row>
    <row r="32" spans="1:19" ht="15.75" customHeight="1" x14ac:dyDescent="0.25">
      <c r="A32" s="31" t="s">
        <v>81</v>
      </c>
      <c r="B32" s="31"/>
      <c r="C32" s="31"/>
      <c r="D32" s="31"/>
      <c r="E32" s="31"/>
      <c r="F32" s="31"/>
      <c r="G32" s="31"/>
      <c r="H32" s="77" t="s">
        <v>59</v>
      </c>
      <c r="I32" s="77"/>
      <c r="J32" s="55">
        <v>9750</v>
      </c>
      <c r="K32" s="56">
        <v>1</v>
      </c>
      <c r="M32" s="42">
        <v>0</v>
      </c>
      <c r="O32" s="29"/>
      <c r="P32" s="54">
        <f t="shared" si="0"/>
        <v>0</v>
      </c>
      <c r="Q32" s="90"/>
      <c r="S32" s="76"/>
    </row>
    <row r="33" spans="1:19" ht="15.75" customHeight="1" x14ac:dyDescent="0.25">
      <c r="A33" s="31" t="s">
        <v>82</v>
      </c>
      <c r="B33" s="31"/>
      <c r="C33" s="31"/>
      <c r="D33" s="31"/>
      <c r="E33" s="31"/>
      <c r="F33" s="31"/>
      <c r="G33" s="31"/>
      <c r="H33" s="77" t="s">
        <v>59</v>
      </c>
      <c r="I33" s="77"/>
      <c r="J33" s="55">
        <v>9750</v>
      </c>
      <c r="K33" s="56">
        <v>1</v>
      </c>
      <c r="M33" s="42">
        <v>0</v>
      </c>
      <c r="O33" s="29"/>
      <c r="P33" s="54">
        <f t="shared" si="0"/>
        <v>0</v>
      </c>
      <c r="Q33" s="90"/>
      <c r="S33" s="76"/>
    </row>
    <row r="34" spans="1:19" ht="15.75" customHeight="1" x14ac:dyDescent="0.25">
      <c r="A34" s="31" t="s">
        <v>83</v>
      </c>
      <c r="B34" s="31"/>
      <c r="C34" s="31"/>
      <c r="D34" s="31"/>
      <c r="E34" s="31"/>
      <c r="F34" s="31"/>
      <c r="G34" s="31"/>
      <c r="H34" s="77" t="s">
        <v>59</v>
      </c>
      <c r="I34" s="77"/>
      <c r="J34" s="55">
        <v>9750</v>
      </c>
      <c r="K34" s="56">
        <v>1</v>
      </c>
      <c r="M34" s="42">
        <v>0</v>
      </c>
      <c r="O34" s="29"/>
      <c r="P34" s="54">
        <f t="shared" si="0"/>
        <v>0</v>
      </c>
      <c r="Q34" s="90"/>
      <c r="S34" s="76"/>
    </row>
    <row r="35" spans="1:19" ht="15.75" customHeight="1" x14ac:dyDescent="0.25">
      <c r="A35" s="31" t="s">
        <v>84</v>
      </c>
      <c r="B35" s="31"/>
      <c r="C35" s="31"/>
      <c r="D35" s="31"/>
      <c r="E35" s="31"/>
      <c r="F35" s="31"/>
      <c r="G35" s="31"/>
      <c r="H35" s="77" t="s">
        <v>59</v>
      </c>
      <c r="I35" s="77"/>
      <c r="J35" s="55">
        <v>9750</v>
      </c>
      <c r="K35" s="56">
        <v>1</v>
      </c>
      <c r="M35" s="42">
        <v>0</v>
      </c>
      <c r="O35" s="29"/>
      <c r="P35" s="54">
        <f t="shared" si="0"/>
        <v>0</v>
      </c>
      <c r="Q35" s="90"/>
      <c r="S35" s="76"/>
    </row>
    <row r="36" spans="1:19" ht="15.75" customHeight="1" x14ac:dyDescent="0.25">
      <c r="A36" s="31" t="s">
        <v>85</v>
      </c>
      <c r="B36" s="31"/>
      <c r="C36" s="31"/>
      <c r="D36" s="31"/>
      <c r="E36" s="31"/>
      <c r="F36" s="31"/>
      <c r="G36" s="31"/>
      <c r="H36" s="77" t="s">
        <v>59</v>
      </c>
      <c r="I36" s="77"/>
      <c r="J36" s="55">
        <v>9750</v>
      </c>
      <c r="K36" s="56">
        <v>1</v>
      </c>
      <c r="M36" s="42">
        <v>0</v>
      </c>
      <c r="O36" s="29"/>
      <c r="P36" s="54">
        <f t="shared" si="0"/>
        <v>0</v>
      </c>
      <c r="Q36" s="90"/>
      <c r="S36" s="76"/>
    </row>
    <row r="37" spans="1:19" ht="15.75" customHeight="1" x14ac:dyDescent="0.25">
      <c r="A37" s="31" t="s">
        <v>86</v>
      </c>
      <c r="B37" s="31"/>
      <c r="C37" s="31"/>
      <c r="D37" s="31"/>
      <c r="E37" s="31"/>
      <c r="F37" s="31"/>
      <c r="G37" s="31"/>
      <c r="H37" s="77" t="s">
        <v>59</v>
      </c>
      <c r="I37" s="77"/>
      <c r="J37" s="55">
        <v>9750</v>
      </c>
      <c r="K37" s="56">
        <v>1</v>
      </c>
      <c r="M37" s="42">
        <v>0</v>
      </c>
      <c r="O37" s="29"/>
      <c r="P37" s="54">
        <f t="shared" si="0"/>
        <v>0</v>
      </c>
      <c r="Q37" s="90"/>
      <c r="S37" s="76"/>
    </row>
    <row r="38" spans="1:19" ht="15.75" customHeight="1" x14ac:dyDescent="0.25">
      <c r="A38" s="31" t="s">
        <v>87</v>
      </c>
      <c r="B38" s="31"/>
      <c r="C38" s="31"/>
      <c r="D38" s="31"/>
      <c r="E38" s="31"/>
      <c r="F38" s="31"/>
      <c r="G38" s="31"/>
      <c r="H38" s="77" t="s">
        <v>59</v>
      </c>
      <c r="I38" s="77"/>
      <c r="J38" s="55">
        <v>9750</v>
      </c>
      <c r="K38" s="56">
        <v>1</v>
      </c>
      <c r="M38" s="42">
        <v>0</v>
      </c>
      <c r="O38" s="29"/>
      <c r="P38" s="54">
        <f t="shared" si="0"/>
        <v>0</v>
      </c>
      <c r="Q38" s="90"/>
      <c r="S38" s="76"/>
    </row>
    <row r="39" spans="1:19" ht="15.75" customHeight="1" x14ac:dyDescent="0.25">
      <c r="A39" s="31" t="s">
        <v>88</v>
      </c>
      <c r="B39" s="31"/>
      <c r="C39" s="31"/>
      <c r="D39" s="31"/>
      <c r="E39" s="31"/>
      <c r="F39" s="31"/>
      <c r="G39" s="31"/>
      <c r="H39" s="77" t="s">
        <v>59</v>
      </c>
      <c r="I39" s="77"/>
      <c r="J39" s="55">
        <v>9750</v>
      </c>
      <c r="K39" s="56">
        <v>1</v>
      </c>
      <c r="M39" s="42">
        <v>0</v>
      </c>
      <c r="O39" s="29"/>
      <c r="P39" s="54">
        <f t="shared" si="0"/>
        <v>0</v>
      </c>
      <c r="Q39" s="90"/>
      <c r="S39" s="76"/>
    </row>
    <row r="40" spans="1:19" ht="15.75" customHeight="1" x14ac:dyDescent="0.25">
      <c r="A40" s="31" t="s">
        <v>89</v>
      </c>
      <c r="B40" s="31"/>
      <c r="C40" s="31"/>
      <c r="D40" s="31"/>
      <c r="E40" s="31"/>
      <c r="F40" s="31"/>
      <c r="G40" s="31"/>
      <c r="H40" s="77" t="s">
        <v>59</v>
      </c>
      <c r="I40" s="77"/>
      <c r="J40" s="55">
        <v>9750</v>
      </c>
      <c r="K40" s="56">
        <v>1</v>
      </c>
      <c r="M40" s="42">
        <v>0</v>
      </c>
      <c r="O40" s="29"/>
      <c r="P40" s="54">
        <f t="shared" si="0"/>
        <v>0</v>
      </c>
      <c r="Q40" s="90"/>
      <c r="S40" s="76"/>
    </row>
    <row r="41" spans="1:19" ht="15.75" customHeight="1" x14ac:dyDescent="0.25">
      <c r="A41" s="31" t="s">
        <v>90</v>
      </c>
      <c r="B41" s="31"/>
      <c r="C41" s="31"/>
      <c r="D41" s="31"/>
      <c r="E41" s="31"/>
      <c r="F41" s="31"/>
      <c r="G41" s="31"/>
      <c r="H41" s="77" t="s">
        <v>59</v>
      </c>
      <c r="I41" s="77"/>
      <c r="J41" s="55">
        <v>9750</v>
      </c>
      <c r="K41" s="56">
        <v>1</v>
      </c>
      <c r="M41" s="42">
        <v>0</v>
      </c>
      <c r="O41" s="29"/>
      <c r="P41" s="54">
        <f t="shared" si="0"/>
        <v>0</v>
      </c>
      <c r="Q41" s="90"/>
      <c r="S41" s="76"/>
    </row>
    <row r="42" spans="1:19" ht="15.75" customHeight="1" x14ac:dyDescent="0.25">
      <c r="A42" s="31" t="s">
        <v>91</v>
      </c>
      <c r="B42" s="31"/>
      <c r="C42" s="31"/>
      <c r="D42" s="31"/>
      <c r="E42" s="31"/>
      <c r="F42" s="31"/>
      <c r="G42" s="31"/>
      <c r="H42" s="77" t="s">
        <v>59</v>
      </c>
      <c r="I42" s="77"/>
      <c r="J42" s="55">
        <v>9750</v>
      </c>
      <c r="K42" s="56">
        <v>1</v>
      </c>
      <c r="M42" s="42">
        <v>0</v>
      </c>
      <c r="O42" s="29"/>
      <c r="P42" s="54">
        <f t="shared" si="0"/>
        <v>0</v>
      </c>
      <c r="Q42" s="90"/>
      <c r="S42" s="76"/>
    </row>
    <row r="43" spans="1:19" ht="15.75" customHeight="1" x14ac:dyDescent="0.25">
      <c r="A43" s="31" t="s">
        <v>92</v>
      </c>
      <c r="B43" s="31"/>
      <c r="C43" s="31"/>
      <c r="D43" s="31"/>
      <c r="E43" s="31"/>
      <c r="F43" s="31"/>
      <c r="G43" s="31"/>
      <c r="H43" s="77" t="s">
        <v>59</v>
      </c>
      <c r="I43" s="77"/>
      <c r="J43" s="55">
        <v>9750</v>
      </c>
      <c r="K43" s="56">
        <v>1</v>
      </c>
      <c r="M43" s="42">
        <v>0</v>
      </c>
      <c r="O43" s="29"/>
      <c r="P43" s="54">
        <f t="shared" si="0"/>
        <v>0</v>
      </c>
      <c r="Q43" s="90"/>
      <c r="S43" s="76"/>
    </row>
    <row r="44" spans="1:19" ht="15.75" customHeight="1" x14ac:dyDescent="0.25">
      <c r="A44" s="31" t="s">
        <v>93</v>
      </c>
      <c r="B44" s="31"/>
      <c r="C44" s="31"/>
      <c r="D44" s="31"/>
      <c r="E44" s="31"/>
      <c r="F44" s="31"/>
      <c r="G44" s="31"/>
      <c r="H44" s="77" t="s">
        <v>59</v>
      </c>
      <c r="I44" s="77"/>
      <c r="J44" s="55">
        <v>9750</v>
      </c>
      <c r="K44" s="56">
        <v>1</v>
      </c>
      <c r="M44" s="42">
        <v>0</v>
      </c>
      <c r="O44" s="29"/>
      <c r="P44" s="54">
        <f t="shared" si="0"/>
        <v>0</v>
      </c>
      <c r="Q44" s="90"/>
      <c r="S44" s="76"/>
    </row>
    <row r="45" spans="1:19" ht="15.75" customHeight="1" x14ac:dyDescent="0.25">
      <c r="A45" s="31" t="s">
        <v>94</v>
      </c>
      <c r="B45" s="31"/>
      <c r="C45" s="31"/>
      <c r="D45" s="31"/>
      <c r="E45" s="31"/>
      <c r="F45" s="31"/>
      <c r="G45" s="31"/>
      <c r="H45" s="77" t="s">
        <v>59</v>
      </c>
      <c r="I45" s="77"/>
      <c r="J45" s="55">
        <v>9750</v>
      </c>
      <c r="K45" s="56">
        <v>1</v>
      </c>
      <c r="M45" s="42">
        <v>0</v>
      </c>
      <c r="O45" s="29"/>
      <c r="P45" s="54">
        <f t="shared" si="0"/>
        <v>0</v>
      </c>
      <c r="Q45" s="90"/>
      <c r="S45" s="76"/>
    </row>
    <row r="46" spans="1:19" ht="15.75" customHeight="1" x14ac:dyDescent="0.25">
      <c r="A46" s="31" t="s">
        <v>95</v>
      </c>
      <c r="B46" s="31"/>
      <c r="C46" s="31"/>
      <c r="D46" s="31"/>
      <c r="E46" s="31"/>
      <c r="F46" s="31"/>
      <c r="G46" s="31"/>
      <c r="H46" s="77" t="s">
        <v>59</v>
      </c>
      <c r="I46" s="77"/>
      <c r="J46" s="55">
        <v>9750</v>
      </c>
      <c r="K46" s="56">
        <v>1</v>
      </c>
      <c r="M46" s="42">
        <v>0</v>
      </c>
      <c r="O46" s="29"/>
      <c r="P46" s="54">
        <f t="shared" si="0"/>
        <v>0</v>
      </c>
      <c r="Q46" s="90"/>
      <c r="S46" s="76"/>
    </row>
    <row r="47" spans="1:19" ht="15.75" customHeight="1" x14ac:dyDescent="0.25">
      <c r="A47" s="31" t="s">
        <v>96</v>
      </c>
      <c r="B47" s="31"/>
      <c r="C47" s="31"/>
      <c r="D47" s="31"/>
      <c r="E47" s="31"/>
      <c r="F47" s="31"/>
      <c r="G47" s="31"/>
      <c r="H47" s="77" t="s">
        <v>59</v>
      </c>
      <c r="I47" s="77"/>
      <c r="J47" s="55">
        <v>9750</v>
      </c>
      <c r="K47" s="56">
        <v>1</v>
      </c>
      <c r="M47" s="42">
        <v>0</v>
      </c>
      <c r="O47" s="29"/>
      <c r="P47" s="54">
        <f t="shared" si="0"/>
        <v>0</v>
      </c>
      <c r="Q47" s="90"/>
      <c r="S47" s="76"/>
    </row>
    <row r="48" spans="1:19" ht="15.75" customHeight="1" x14ac:dyDescent="0.25">
      <c r="A48" s="31" t="s">
        <v>97</v>
      </c>
      <c r="B48" s="31"/>
      <c r="C48" s="31"/>
      <c r="D48" s="31"/>
      <c r="E48" s="31"/>
      <c r="F48" s="31"/>
      <c r="G48" s="31"/>
      <c r="H48" s="77" t="s">
        <v>59</v>
      </c>
      <c r="I48" s="77"/>
      <c r="J48" s="55">
        <v>9750</v>
      </c>
      <c r="K48" s="56">
        <v>1</v>
      </c>
      <c r="M48" s="42">
        <v>0</v>
      </c>
      <c r="O48" s="29"/>
      <c r="P48" s="54">
        <f t="shared" si="0"/>
        <v>0</v>
      </c>
      <c r="Q48" s="90"/>
      <c r="S48" s="76"/>
    </row>
    <row r="49" spans="1:19" ht="15.75" customHeight="1" x14ac:dyDescent="0.25">
      <c r="A49" s="31" t="s">
        <v>98</v>
      </c>
      <c r="B49" s="31"/>
      <c r="C49" s="31"/>
      <c r="D49" s="31"/>
      <c r="E49" s="31"/>
      <c r="F49" s="31"/>
      <c r="G49" s="31"/>
      <c r="H49" s="77" t="s">
        <v>59</v>
      </c>
      <c r="I49" s="77"/>
      <c r="J49" s="55">
        <v>9750</v>
      </c>
      <c r="K49" s="56">
        <v>1</v>
      </c>
      <c r="M49" s="42">
        <v>0</v>
      </c>
      <c r="O49" s="29"/>
      <c r="P49" s="54">
        <f t="shared" si="0"/>
        <v>0</v>
      </c>
      <c r="Q49" s="90"/>
      <c r="S49" s="76"/>
    </row>
    <row r="50" spans="1:19" ht="15.75" customHeight="1" x14ac:dyDescent="0.25">
      <c r="A50" s="31" t="s">
        <v>99</v>
      </c>
      <c r="B50" s="31"/>
      <c r="C50" s="31"/>
      <c r="D50" s="31"/>
      <c r="E50" s="31"/>
      <c r="F50" s="31"/>
      <c r="G50" s="31"/>
      <c r="H50" s="77" t="s">
        <v>59</v>
      </c>
      <c r="I50" s="77"/>
      <c r="J50" s="55">
        <v>9750</v>
      </c>
      <c r="K50" s="56">
        <v>1</v>
      </c>
      <c r="M50" s="42">
        <v>0</v>
      </c>
      <c r="O50" s="29"/>
      <c r="P50" s="54">
        <f t="shared" si="0"/>
        <v>0</v>
      </c>
      <c r="Q50" s="90"/>
      <c r="S50" s="76"/>
    </row>
    <row r="51" spans="1:19" ht="15.75" customHeight="1" x14ac:dyDescent="0.25">
      <c r="A51" s="31" t="s">
        <v>100</v>
      </c>
      <c r="B51" s="31"/>
      <c r="C51" s="31"/>
      <c r="D51" s="31"/>
      <c r="E51" s="31"/>
      <c r="F51" s="31"/>
      <c r="G51" s="31"/>
      <c r="H51" s="77" t="s">
        <v>59</v>
      </c>
      <c r="I51" s="77"/>
      <c r="J51" s="55">
        <v>9750</v>
      </c>
      <c r="K51" s="56">
        <v>1</v>
      </c>
      <c r="M51" s="42">
        <v>0</v>
      </c>
      <c r="O51" s="29"/>
      <c r="P51" s="54">
        <f t="shared" si="0"/>
        <v>0</v>
      </c>
      <c r="Q51" s="90"/>
      <c r="S51" s="76"/>
    </row>
    <row r="52" spans="1:19" ht="15.75" customHeight="1" x14ac:dyDescent="0.25">
      <c r="A52" s="31" t="s">
        <v>101</v>
      </c>
      <c r="B52" s="31"/>
      <c r="C52" s="31"/>
      <c r="D52" s="31"/>
      <c r="E52" s="31"/>
      <c r="F52" s="31"/>
      <c r="G52" s="31"/>
      <c r="H52" s="77" t="s">
        <v>59</v>
      </c>
      <c r="I52" s="77"/>
      <c r="J52" s="55">
        <v>9750</v>
      </c>
      <c r="K52" s="56">
        <v>1</v>
      </c>
      <c r="M52" s="42">
        <v>0</v>
      </c>
      <c r="O52" s="29"/>
      <c r="P52" s="54">
        <f t="shared" si="0"/>
        <v>0</v>
      </c>
      <c r="Q52" s="90"/>
      <c r="S52" s="76"/>
    </row>
    <row r="53" spans="1:19" ht="15.75" customHeight="1" x14ac:dyDescent="0.25">
      <c r="A53" s="31" t="s">
        <v>102</v>
      </c>
      <c r="B53" s="31"/>
      <c r="C53" s="31"/>
      <c r="D53" s="31"/>
      <c r="E53" s="31"/>
      <c r="F53" s="31"/>
      <c r="G53" s="31"/>
      <c r="H53" s="77" t="s">
        <v>59</v>
      </c>
      <c r="I53" s="77"/>
      <c r="J53" s="55">
        <v>9750</v>
      </c>
      <c r="K53" s="56">
        <v>1</v>
      </c>
      <c r="M53" s="42">
        <v>0</v>
      </c>
      <c r="O53" s="29"/>
      <c r="P53" s="54">
        <f t="shared" si="0"/>
        <v>0</v>
      </c>
      <c r="Q53" s="90"/>
      <c r="S53" s="76"/>
    </row>
    <row r="54" spans="1:19" ht="15.75" customHeight="1" x14ac:dyDescent="0.25">
      <c r="A54" s="31" t="s">
        <v>103</v>
      </c>
      <c r="B54" s="31"/>
      <c r="C54" s="31"/>
      <c r="D54" s="31"/>
      <c r="E54" s="31"/>
      <c r="F54" s="31"/>
      <c r="G54" s="31"/>
      <c r="H54" s="77" t="s">
        <v>59</v>
      </c>
      <c r="I54" s="77"/>
      <c r="J54" s="55">
        <v>9750</v>
      </c>
      <c r="K54" s="56">
        <v>1</v>
      </c>
      <c r="M54" s="42">
        <v>0</v>
      </c>
      <c r="O54" s="29"/>
      <c r="P54" s="54">
        <f t="shared" si="0"/>
        <v>0</v>
      </c>
      <c r="Q54" s="90"/>
      <c r="S54" s="76"/>
    </row>
    <row r="55" spans="1:19" ht="15.75" customHeight="1" x14ac:dyDescent="0.25">
      <c r="A55" s="31" t="s">
        <v>104</v>
      </c>
      <c r="B55" s="31"/>
      <c r="C55" s="31"/>
      <c r="D55" s="31"/>
      <c r="E55" s="31"/>
      <c r="F55" s="31"/>
      <c r="G55" s="31"/>
      <c r="H55" s="77" t="s">
        <v>59</v>
      </c>
      <c r="I55" s="77"/>
      <c r="J55" s="55">
        <v>9750</v>
      </c>
      <c r="K55" s="56">
        <v>1</v>
      </c>
      <c r="M55" s="42">
        <v>0</v>
      </c>
      <c r="O55" s="29"/>
      <c r="P55" s="54">
        <f t="shared" si="0"/>
        <v>0</v>
      </c>
      <c r="Q55" s="90"/>
      <c r="S55" s="76"/>
    </row>
    <row r="56" spans="1:19" ht="15.75" customHeight="1" x14ac:dyDescent="0.25">
      <c r="A56" s="31" t="s">
        <v>105</v>
      </c>
      <c r="B56" s="31"/>
      <c r="C56" s="31"/>
      <c r="D56" s="31"/>
      <c r="E56" s="31"/>
      <c r="F56" s="31"/>
      <c r="G56" s="31"/>
      <c r="H56" s="77" t="s">
        <v>59</v>
      </c>
      <c r="I56" s="77"/>
      <c r="J56" s="55">
        <v>9750</v>
      </c>
      <c r="K56" s="56">
        <v>1</v>
      </c>
      <c r="M56" s="42">
        <v>0</v>
      </c>
      <c r="O56" s="29"/>
      <c r="P56" s="54">
        <f t="shared" si="0"/>
        <v>0</v>
      </c>
      <c r="Q56" s="94" t="str">
        <f>A9</f>
        <v>England</v>
      </c>
      <c r="S56" s="76"/>
    </row>
    <row r="57" spans="1:19" ht="15.75" customHeight="1" x14ac:dyDescent="0.25">
      <c r="A57" s="31" t="s">
        <v>106</v>
      </c>
      <c r="B57" s="31"/>
      <c r="C57" s="31"/>
      <c r="D57" s="31"/>
      <c r="E57" s="31"/>
      <c r="F57" s="31"/>
      <c r="G57" s="31"/>
      <c r="H57" s="77" t="s">
        <v>59</v>
      </c>
      <c r="I57" s="77"/>
      <c r="J57" s="55">
        <v>9750</v>
      </c>
      <c r="K57" s="56">
        <v>1</v>
      </c>
      <c r="M57" s="42">
        <v>0</v>
      </c>
      <c r="O57" s="29"/>
      <c r="P57" s="54">
        <f t="shared" si="0"/>
        <v>0</v>
      </c>
      <c r="Q57" s="90"/>
      <c r="S57" s="76"/>
    </row>
    <row r="58" spans="1:19" ht="15.75" customHeight="1" x14ac:dyDescent="0.25">
      <c r="A58" s="31" t="s">
        <v>107</v>
      </c>
      <c r="B58" s="31"/>
      <c r="C58" s="31"/>
      <c r="D58" s="31"/>
      <c r="E58" s="31"/>
      <c r="F58" s="31"/>
      <c r="G58" s="31"/>
      <c r="H58" s="77" t="s">
        <v>59</v>
      </c>
      <c r="I58" s="77"/>
      <c r="J58" s="55">
        <v>9750</v>
      </c>
      <c r="K58" s="56">
        <v>1</v>
      </c>
      <c r="M58" s="42">
        <v>0</v>
      </c>
      <c r="O58" s="29"/>
      <c r="P58" s="54">
        <f t="shared" si="0"/>
        <v>0</v>
      </c>
      <c r="Q58" s="90"/>
      <c r="S58" s="76"/>
    </row>
    <row r="59" spans="1:19" ht="15.75" customHeight="1" x14ac:dyDescent="0.25">
      <c r="A59" s="31" t="s">
        <v>108</v>
      </c>
      <c r="B59" s="31"/>
      <c r="C59" s="31"/>
      <c r="D59" s="31"/>
      <c r="E59" s="31"/>
      <c r="F59" s="31"/>
      <c r="G59" s="31"/>
      <c r="H59" s="77" t="s">
        <v>59</v>
      </c>
      <c r="I59" s="77"/>
      <c r="J59" s="55">
        <v>9750</v>
      </c>
      <c r="K59" s="56">
        <v>1</v>
      </c>
      <c r="M59" s="42">
        <v>0</v>
      </c>
      <c r="O59" s="29"/>
      <c r="P59" s="54">
        <f t="shared" si="0"/>
        <v>0</v>
      </c>
      <c r="Q59" s="90"/>
      <c r="S59" s="76"/>
    </row>
    <row r="60" spans="1:19" ht="15.75" customHeight="1" x14ac:dyDescent="0.25">
      <c r="A60" s="31" t="s">
        <v>109</v>
      </c>
      <c r="B60" s="31"/>
      <c r="C60" s="31"/>
      <c r="D60" s="31"/>
      <c r="E60" s="31"/>
      <c r="F60" s="31"/>
      <c r="G60" s="31"/>
      <c r="H60" s="77" t="s">
        <v>59</v>
      </c>
      <c r="I60" s="77"/>
      <c r="J60" s="55">
        <v>9750</v>
      </c>
      <c r="K60" s="56">
        <v>1</v>
      </c>
      <c r="M60" s="42">
        <v>0</v>
      </c>
      <c r="O60" s="29"/>
      <c r="P60" s="54">
        <f t="shared" si="0"/>
        <v>0</v>
      </c>
      <c r="Q60" s="90"/>
      <c r="S60" s="76"/>
    </row>
    <row r="61" spans="1:19" ht="15.75" customHeight="1" x14ac:dyDescent="0.25">
      <c r="A61" s="31" t="s">
        <v>110</v>
      </c>
      <c r="B61" s="31"/>
      <c r="C61" s="31"/>
      <c r="D61" s="31"/>
      <c r="E61" s="31"/>
      <c r="F61" s="31"/>
      <c r="G61" s="31"/>
      <c r="H61" s="77" t="s">
        <v>59</v>
      </c>
      <c r="I61" s="77"/>
      <c r="J61" s="55">
        <v>9750</v>
      </c>
      <c r="K61" s="56">
        <v>1</v>
      </c>
      <c r="M61" s="42">
        <v>0</v>
      </c>
      <c r="O61" s="29"/>
      <c r="P61" s="54">
        <f t="shared" si="0"/>
        <v>0</v>
      </c>
      <c r="Q61" s="90"/>
      <c r="S61" s="76"/>
    </row>
    <row r="62" spans="1:19" ht="15.75" customHeight="1" x14ac:dyDescent="0.25">
      <c r="A62" s="31" t="s">
        <v>111</v>
      </c>
      <c r="B62" s="31"/>
      <c r="C62" s="31"/>
      <c r="D62" s="31"/>
      <c r="E62" s="31"/>
      <c r="F62" s="31"/>
      <c r="G62" s="31"/>
      <c r="H62" s="77" t="s">
        <v>59</v>
      </c>
      <c r="I62" s="77"/>
      <c r="J62" s="55">
        <v>9750</v>
      </c>
      <c r="K62" s="56">
        <v>1</v>
      </c>
      <c r="M62" s="42">
        <v>0</v>
      </c>
      <c r="O62" s="29"/>
      <c r="P62" s="54">
        <f t="shared" si="0"/>
        <v>0</v>
      </c>
      <c r="Q62" s="90"/>
      <c r="S62" s="76"/>
    </row>
    <row r="63" spans="1:19" ht="15.75" customHeight="1" x14ac:dyDescent="0.25">
      <c r="A63" s="31" t="s">
        <v>112</v>
      </c>
      <c r="B63" s="31"/>
      <c r="C63" s="31"/>
      <c r="D63" s="31"/>
      <c r="E63" s="31"/>
      <c r="F63" s="31"/>
      <c r="G63" s="31"/>
      <c r="H63" s="77" t="s">
        <v>59</v>
      </c>
      <c r="I63" s="77"/>
      <c r="J63" s="55">
        <v>9750</v>
      </c>
      <c r="K63" s="56">
        <v>1</v>
      </c>
      <c r="M63" s="42">
        <v>0</v>
      </c>
      <c r="O63" s="29"/>
      <c r="P63" s="54">
        <f t="shared" si="0"/>
        <v>0</v>
      </c>
      <c r="Q63" s="90"/>
      <c r="S63" s="76"/>
    </row>
    <row r="64" spans="1:19" ht="15.75" customHeight="1" x14ac:dyDescent="0.25">
      <c r="A64" s="31" t="s">
        <v>113</v>
      </c>
      <c r="B64" s="31"/>
      <c r="C64" s="31"/>
      <c r="D64" s="31"/>
      <c r="E64" s="31"/>
      <c r="F64" s="31"/>
      <c r="G64" s="31"/>
      <c r="H64" s="77" t="s">
        <v>59</v>
      </c>
      <c r="I64" s="77"/>
      <c r="J64" s="55">
        <v>9750</v>
      </c>
      <c r="K64" s="56">
        <v>1</v>
      </c>
      <c r="M64" s="42">
        <v>0</v>
      </c>
      <c r="O64" s="29"/>
      <c r="P64" s="54">
        <f t="shared" si="0"/>
        <v>0</v>
      </c>
      <c r="Q64" s="90"/>
      <c r="S64" s="76"/>
    </row>
    <row r="65" spans="1:19" ht="15.75" customHeight="1" x14ac:dyDescent="0.25">
      <c r="A65" s="31" t="s">
        <v>114</v>
      </c>
      <c r="B65" s="31"/>
      <c r="C65" s="31"/>
      <c r="D65" s="31"/>
      <c r="E65" s="31"/>
      <c r="F65" s="31"/>
      <c r="G65" s="31"/>
      <c r="H65" s="77" t="s">
        <v>59</v>
      </c>
      <c r="I65" s="77"/>
      <c r="J65" s="55">
        <v>9750</v>
      </c>
      <c r="K65" s="56">
        <v>1</v>
      </c>
      <c r="M65" s="42">
        <v>0</v>
      </c>
      <c r="O65" s="29"/>
      <c r="P65" s="54">
        <f t="shared" si="0"/>
        <v>0</v>
      </c>
      <c r="Q65" s="90"/>
      <c r="S65" s="76"/>
    </row>
    <row r="66" spans="1:19" ht="15.75" customHeight="1" x14ac:dyDescent="0.25">
      <c r="A66" s="31" t="s">
        <v>115</v>
      </c>
      <c r="B66" s="31"/>
      <c r="C66" s="31"/>
      <c r="D66" s="31"/>
      <c r="E66" s="31"/>
      <c r="F66" s="31"/>
      <c r="G66" s="31"/>
      <c r="H66" s="77" t="s">
        <v>59</v>
      </c>
      <c r="I66" s="77"/>
      <c r="J66" s="55">
        <v>9750</v>
      </c>
      <c r="K66" s="56">
        <v>1</v>
      </c>
      <c r="M66" s="42">
        <v>0</v>
      </c>
      <c r="O66" s="29"/>
      <c r="P66" s="54">
        <f t="shared" si="0"/>
        <v>0</v>
      </c>
      <c r="Q66" s="90"/>
      <c r="S66" s="76"/>
    </row>
    <row r="67" spans="1:19" ht="15.75" customHeight="1" x14ac:dyDescent="0.25">
      <c r="A67" s="31" t="s">
        <v>116</v>
      </c>
      <c r="B67" s="31"/>
      <c r="C67" s="31"/>
      <c r="D67" s="31"/>
      <c r="E67" s="31"/>
      <c r="F67" s="31"/>
      <c r="G67" s="31"/>
      <c r="H67" s="77" t="s">
        <v>59</v>
      </c>
      <c r="I67" s="77"/>
      <c r="J67" s="55">
        <v>9750</v>
      </c>
      <c r="K67" s="56">
        <v>1</v>
      </c>
      <c r="M67" s="42">
        <v>0</v>
      </c>
      <c r="O67" s="29"/>
      <c r="P67" s="54">
        <f t="shared" si="0"/>
        <v>0</v>
      </c>
      <c r="Q67" s="90"/>
      <c r="S67" s="76"/>
    </row>
    <row r="68" spans="1:19" ht="15.75" customHeight="1" x14ac:dyDescent="0.25">
      <c r="A68" s="31" t="s">
        <v>117</v>
      </c>
      <c r="B68" s="31"/>
      <c r="C68" s="31"/>
      <c r="D68" s="31"/>
      <c r="E68" s="31"/>
      <c r="F68" s="31"/>
      <c r="G68" s="31"/>
      <c r="H68" s="77" t="s">
        <v>59</v>
      </c>
      <c r="I68" s="77"/>
      <c r="J68" s="55">
        <v>9750</v>
      </c>
      <c r="K68" s="56">
        <v>1</v>
      </c>
      <c r="M68" s="42">
        <v>0</v>
      </c>
      <c r="O68" s="29"/>
      <c r="P68" s="54">
        <f t="shared" si="0"/>
        <v>0</v>
      </c>
      <c r="Q68" s="90"/>
      <c r="S68" s="76"/>
    </row>
    <row r="69" spans="1:19" ht="15.75" customHeight="1" x14ac:dyDescent="0.25">
      <c r="A69" s="31" t="s">
        <v>118</v>
      </c>
      <c r="B69" s="31"/>
      <c r="C69" s="31"/>
      <c r="D69" s="31"/>
      <c r="E69" s="31"/>
      <c r="F69" s="31"/>
      <c r="G69" s="31"/>
      <c r="H69" s="77" t="s">
        <v>59</v>
      </c>
      <c r="I69" s="77"/>
      <c r="J69" s="55">
        <v>9750</v>
      </c>
      <c r="K69" s="56">
        <v>1</v>
      </c>
      <c r="M69" s="42">
        <v>0</v>
      </c>
      <c r="O69" s="29"/>
      <c r="P69" s="54">
        <f t="shared" si="0"/>
        <v>0</v>
      </c>
      <c r="Q69" s="90"/>
      <c r="S69" s="76"/>
    </row>
    <row r="70" spans="1:19" ht="15.75" customHeight="1" x14ac:dyDescent="0.25">
      <c r="A70" s="31" t="s">
        <v>119</v>
      </c>
      <c r="B70" s="31"/>
      <c r="C70" s="31"/>
      <c r="D70" s="31"/>
      <c r="E70" s="31"/>
      <c r="F70" s="31"/>
      <c r="G70" s="31"/>
      <c r="H70" s="77" t="s">
        <v>59</v>
      </c>
      <c r="I70" s="77"/>
      <c r="J70" s="55">
        <v>9750</v>
      </c>
      <c r="K70" s="56">
        <v>1</v>
      </c>
      <c r="M70" s="42">
        <v>0</v>
      </c>
      <c r="O70" s="29"/>
      <c r="P70" s="54">
        <f t="shared" si="0"/>
        <v>0</v>
      </c>
      <c r="Q70" s="90"/>
      <c r="S70" s="76"/>
    </row>
    <row r="71" spans="1:19" ht="15.75" customHeight="1" x14ac:dyDescent="0.25">
      <c r="A71" s="31" t="s">
        <v>120</v>
      </c>
      <c r="B71" s="31"/>
      <c r="C71" s="31"/>
      <c r="D71" s="31"/>
      <c r="E71" s="31"/>
      <c r="F71" s="31"/>
      <c r="G71" s="31"/>
      <c r="H71" s="77" t="s">
        <v>59</v>
      </c>
      <c r="I71" s="77"/>
      <c r="J71" s="55">
        <v>9750</v>
      </c>
      <c r="K71" s="56">
        <v>1</v>
      </c>
      <c r="M71" s="42">
        <v>0</v>
      </c>
      <c r="O71" s="29"/>
      <c r="P71" s="54">
        <f t="shared" si="0"/>
        <v>0</v>
      </c>
      <c r="Q71" s="90"/>
      <c r="S71" s="76"/>
    </row>
    <row r="72" spans="1:19" ht="15.75" customHeight="1" x14ac:dyDescent="0.25">
      <c r="A72" s="31" t="s">
        <v>121</v>
      </c>
      <c r="B72" s="31"/>
      <c r="C72" s="31"/>
      <c r="D72" s="31"/>
      <c r="E72" s="31"/>
      <c r="F72" s="31"/>
      <c r="G72" s="31"/>
      <c r="H72" s="77" t="s">
        <v>59</v>
      </c>
      <c r="I72" s="77"/>
      <c r="J72" s="55">
        <v>9750</v>
      </c>
      <c r="K72" s="56">
        <v>1</v>
      </c>
      <c r="M72" s="42">
        <v>0</v>
      </c>
      <c r="O72" s="29"/>
      <c r="P72" s="54">
        <f t="shared" si="0"/>
        <v>0</v>
      </c>
      <c r="Q72" s="90"/>
      <c r="S72" s="76"/>
    </row>
    <row r="73" spans="1:19" ht="15.75" customHeight="1" x14ac:dyDescent="0.25">
      <c r="A73" s="31" t="s">
        <v>122</v>
      </c>
      <c r="B73" s="31"/>
      <c r="C73" s="31"/>
      <c r="D73" s="31"/>
      <c r="E73" s="31"/>
      <c r="F73" s="31"/>
      <c r="G73" s="31"/>
      <c r="H73" s="77" t="s">
        <v>59</v>
      </c>
      <c r="I73" s="77"/>
      <c r="J73" s="55">
        <v>9750</v>
      </c>
      <c r="K73" s="56">
        <v>1</v>
      </c>
      <c r="M73" s="42">
        <v>0</v>
      </c>
      <c r="O73" s="29"/>
      <c r="P73" s="54">
        <f t="shared" si="0"/>
        <v>0</v>
      </c>
      <c r="Q73" s="90"/>
      <c r="S73" s="76"/>
    </row>
    <row r="74" spans="1:19" ht="15.75" customHeight="1" x14ac:dyDescent="0.25">
      <c r="A74" s="31" t="s">
        <v>123</v>
      </c>
      <c r="B74" s="31"/>
      <c r="C74" s="31"/>
      <c r="D74" s="31"/>
      <c r="E74" s="31"/>
      <c r="F74" s="31"/>
      <c r="G74" s="31"/>
      <c r="H74" s="77" t="s">
        <v>59</v>
      </c>
      <c r="I74" s="77"/>
      <c r="J74" s="55">
        <v>9750</v>
      </c>
      <c r="K74" s="56">
        <v>1</v>
      </c>
      <c r="M74" s="42">
        <v>0</v>
      </c>
      <c r="O74" s="29"/>
      <c r="P74" s="54">
        <f t="shared" si="0"/>
        <v>0</v>
      </c>
      <c r="Q74" s="90"/>
      <c r="S74" s="76"/>
    </row>
    <row r="75" spans="1:19" ht="15.75" customHeight="1" x14ac:dyDescent="0.25">
      <c r="A75" s="31" t="s">
        <v>124</v>
      </c>
      <c r="B75" s="31"/>
      <c r="C75" s="31"/>
      <c r="D75" s="31"/>
      <c r="E75" s="31"/>
      <c r="F75" s="31"/>
      <c r="G75" s="31"/>
      <c r="H75" s="77" t="s">
        <v>59</v>
      </c>
      <c r="I75" s="77"/>
      <c r="J75" s="55">
        <v>9750</v>
      </c>
      <c r="K75" s="56">
        <v>1</v>
      </c>
      <c r="M75" s="42">
        <v>0</v>
      </c>
      <c r="O75" s="29"/>
      <c r="P75" s="54">
        <f t="shared" si="0"/>
        <v>0</v>
      </c>
      <c r="Q75" s="90"/>
      <c r="S75" s="76"/>
    </row>
    <row r="76" spans="1:19" ht="15.75" customHeight="1" x14ac:dyDescent="0.25">
      <c r="A76" s="31" t="s">
        <v>125</v>
      </c>
      <c r="B76" s="31"/>
      <c r="C76" s="31"/>
      <c r="D76" s="31"/>
      <c r="E76" s="31"/>
      <c r="F76" s="31"/>
      <c r="G76" s="31"/>
      <c r="H76" s="77" t="s">
        <v>59</v>
      </c>
      <c r="I76" s="77"/>
      <c r="J76" s="55">
        <v>9750</v>
      </c>
      <c r="K76" s="56">
        <v>1</v>
      </c>
      <c r="M76" s="42">
        <v>0</v>
      </c>
      <c r="O76" s="29"/>
      <c r="P76" s="54">
        <f t="shared" si="0"/>
        <v>0</v>
      </c>
      <c r="Q76" s="90"/>
      <c r="S76" s="76"/>
    </row>
    <row r="77" spans="1:19" ht="15.75" customHeight="1" x14ac:dyDescent="0.25">
      <c r="A77" s="31" t="s">
        <v>126</v>
      </c>
      <c r="B77" s="31"/>
      <c r="C77" s="31"/>
      <c r="D77" s="31"/>
      <c r="E77" s="31"/>
      <c r="F77" s="31"/>
      <c r="G77" s="31"/>
      <c r="H77" s="77" t="s">
        <v>59</v>
      </c>
      <c r="I77" s="77"/>
      <c r="J77" s="55">
        <v>9750</v>
      </c>
      <c r="K77" s="56">
        <v>1</v>
      </c>
      <c r="M77" s="42">
        <v>0</v>
      </c>
      <c r="O77" s="29"/>
      <c r="P77" s="54">
        <f t="shared" si="0"/>
        <v>0</v>
      </c>
      <c r="Q77" s="90"/>
      <c r="S77" s="76"/>
    </row>
    <row r="78" spans="1:19" ht="15.75" customHeight="1" x14ac:dyDescent="0.25">
      <c r="A78" s="31" t="s">
        <v>127</v>
      </c>
      <c r="B78" s="31"/>
      <c r="C78" s="31"/>
      <c r="D78" s="31"/>
      <c r="E78" s="31"/>
      <c r="F78" s="31"/>
      <c r="G78" s="31"/>
      <c r="H78" s="77" t="s">
        <v>59</v>
      </c>
      <c r="I78" s="77"/>
      <c r="J78" s="55">
        <v>9750</v>
      </c>
      <c r="K78" s="56">
        <v>1</v>
      </c>
      <c r="M78" s="42">
        <v>0</v>
      </c>
      <c r="O78" s="29"/>
      <c r="P78" s="54">
        <f t="shared" si="0"/>
        <v>0</v>
      </c>
      <c r="Q78" s="90"/>
      <c r="S78" s="76"/>
    </row>
    <row r="79" spans="1:19" ht="15.75" customHeight="1" x14ac:dyDescent="0.25">
      <c r="A79" s="31" t="s">
        <v>128</v>
      </c>
      <c r="B79" s="31"/>
      <c r="C79" s="31"/>
      <c r="D79" s="31"/>
      <c r="E79" s="31"/>
      <c r="F79" s="31"/>
      <c r="G79" s="31"/>
      <c r="H79" s="77" t="s">
        <v>59</v>
      </c>
      <c r="I79" s="77"/>
      <c r="J79" s="55">
        <v>9750</v>
      </c>
      <c r="K79" s="56">
        <v>1</v>
      </c>
      <c r="M79" s="42">
        <v>0</v>
      </c>
      <c r="O79" s="29"/>
      <c r="P79" s="54">
        <f t="shared" si="0"/>
        <v>0</v>
      </c>
      <c r="Q79" s="90"/>
      <c r="S79" s="76"/>
    </row>
    <row r="80" spans="1:19" ht="15.75" customHeight="1" x14ac:dyDescent="0.25">
      <c r="A80" s="31" t="s">
        <v>129</v>
      </c>
      <c r="B80" s="31"/>
      <c r="C80" s="31"/>
      <c r="D80" s="31"/>
      <c r="E80" s="31"/>
      <c r="F80" s="31"/>
      <c r="G80" s="31"/>
      <c r="H80" s="77" t="s">
        <v>59</v>
      </c>
      <c r="I80" s="77"/>
      <c r="J80" s="55">
        <v>9750</v>
      </c>
      <c r="K80" s="56">
        <v>1</v>
      </c>
      <c r="M80" s="42">
        <v>0</v>
      </c>
      <c r="O80" s="29"/>
      <c r="P80" s="54">
        <f t="shared" si="0"/>
        <v>0</v>
      </c>
      <c r="Q80" s="90"/>
      <c r="S80" s="76"/>
    </row>
    <row r="81" spans="1:19" ht="15.75" customHeight="1" x14ac:dyDescent="0.25">
      <c r="A81" s="31" t="s">
        <v>130</v>
      </c>
      <c r="B81" s="31"/>
      <c r="C81" s="31"/>
      <c r="D81" s="31"/>
      <c r="E81" s="31"/>
      <c r="F81" s="31"/>
      <c r="G81" s="31"/>
      <c r="H81" s="77" t="s">
        <v>59</v>
      </c>
      <c r="I81" s="77"/>
      <c r="J81" s="55">
        <v>9750</v>
      </c>
      <c r="K81" s="56">
        <v>1</v>
      </c>
      <c r="M81" s="42">
        <v>0</v>
      </c>
      <c r="O81" s="29"/>
      <c r="P81" s="54">
        <f t="shared" si="0"/>
        <v>0</v>
      </c>
      <c r="Q81" s="90"/>
      <c r="S81" s="76"/>
    </row>
    <row r="82" spans="1:19" ht="15.75" customHeight="1" x14ac:dyDescent="0.25">
      <c r="A82" s="31" t="s">
        <v>131</v>
      </c>
      <c r="B82" s="31"/>
      <c r="C82" s="31"/>
      <c r="D82" s="31"/>
      <c r="E82" s="31"/>
      <c r="F82" s="31"/>
      <c r="G82" s="31"/>
      <c r="H82" s="77" t="s">
        <v>59</v>
      </c>
      <c r="I82" s="77"/>
      <c r="J82" s="55">
        <v>9750</v>
      </c>
      <c r="K82" s="56">
        <v>1</v>
      </c>
      <c r="M82" s="42">
        <v>0</v>
      </c>
      <c r="O82" s="29"/>
      <c r="P82" s="54">
        <f t="shared" ref="P82:P145" si="1">M82+($M$6/$K$6)+($M$9/$K$9)+IF(OR($B$15=H82,$D$15=H82,$F$15=H82),$M$15/$K$15,0)</f>
        <v>0</v>
      </c>
      <c r="Q82" s="90"/>
      <c r="S82" s="76"/>
    </row>
    <row r="83" spans="1:19" ht="15.75" customHeight="1" x14ac:dyDescent="0.25">
      <c r="A83" s="31" t="s">
        <v>132</v>
      </c>
      <c r="B83" s="31"/>
      <c r="C83" s="31"/>
      <c r="D83" s="31"/>
      <c r="E83" s="31"/>
      <c r="F83" s="31"/>
      <c r="G83" s="31"/>
      <c r="H83" s="77" t="s">
        <v>59</v>
      </c>
      <c r="I83" s="77"/>
      <c r="J83" s="55">
        <v>9750</v>
      </c>
      <c r="K83" s="56">
        <v>1</v>
      </c>
      <c r="M83" s="42">
        <v>0</v>
      </c>
      <c r="O83" s="29"/>
      <c r="P83" s="54">
        <f t="shared" si="1"/>
        <v>0</v>
      </c>
      <c r="Q83" s="90"/>
      <c r="S83" s="76"/>
    </row>
    <row r="84" spans="1:19" ht="15.75" customHeight="1" x14ac:dyDescent="0.25">
      <c r="A84" s="31" t="s">
        <v>133</v>
      </c>
      <c r="B84" s="31"/>
      <c r="C84" s="31"/>
      <c r="D84" s="31"/>
      <c r="E84" s="31"/>
      <c r="F84" s="31"/>
      <c r="G84" s="31"/>
      <c r="H84" s="77" t="s">
        <v>59</v>
      </c>
      <c r="I84" s="77"/>
      <c r="J84" s="55">
        <v>9750</v>
      </c>
      <c r="K84" s="56">
        <v>1</v>
      </c>
      <c r="M84" s="42">
        <v>0</v>
      </c>
      <c r="O84" s="29"/>
      <c r="P84" s="54">
        <f t="shared" si="1"/>
        <v>0</v>
      </c>
      <c r="Q84" s="90"/>
      <c r="S84" s="76"/>
    </row>
    <row r="85" spans="1:19" ht="15.75" customHeight="1" x14ac:dyDescent="0.25">
      <c r="A85" s="31" t="s">
        <v>134</v>
      </c>
      <c r="B85" s="31"/>
      <c r="C85" s="31"/>
      <c r="D85" s="31"/>
      <c r="E85" s="31"/>
      <c r="F85" s="31"/>
      <c r="G85" s="31"/>
      <c r="H85" s="77" t="s">
        <v>59</v>
      </c>
      <c r="I85" s="77"/>
      <c r="J85" s="55">
        <v>9750</v>
      </c>
      <c r="K85" s="56">
        <v>1</v>
      </c>
      <c r="M85" s="42">
        <v>0</v>
      </c>
      <c r="O85" s="29"/>
      <c r="P85" s="54">
        <f t="shared" si="1"/>
        <v>0</v>
      </c>
      <c r="Q85" s="90"/>
      <c r="S85" s="76"/>
    </row>
    <row r="86" spans="1:19" ht="15.75" customHeight="1" x14ac:dyDescent="0.25">
      <c r="A86" s="31" t="s">
        <v>135</v>
      </c>
      <c r="B86" s="31"/>
      <c r="C86" s="31"/>
      <c r="D86" s="31"/>
      <c r="E86" s="31"/>
      <c r="F86" s="31"/>
      <c r="G86" s="31"/>
      <c r="H86" s="77" t="s">
        <v>59</v>
      </c>
      <c r="I86" s="77"/>
      <c r="J86" s="55">
        <v>9750</v>
      </c>
      <c r="K86" s="56">
        <v>1</v>
      </c>
      <c r="M86" s="42">
        <v>0</v>
      </c>
      <c r="O86" s="29"/>
      <c r="P86" s="54">
        <f t="shared" si="1"/>
        <v>0</v>
      </c>
      <c r="Q86" s="90"/>
      <c r="S86" s="76"/>
    </row>
    <row r="87" spans="1:19" ht="15.75" customHeight="1" x14ac:dyDescent="0.25">
      <c r="A87" s="31" t="s">
        <v>136</v>
      </c>
      <c r="B87" s="31"/>
      <c r="C87" s="31"/>
      <c r="D87" s="31"/>
      <c r="E87" s="31"/>
      <c r="F87" s="31"/>
      <c r="G87" s="31"/>
      <c r="H87" s="77" t="s">
        <v>59</v>
      </c>
      <c r="I87" s="77"/>
      <c r="J87" s="55">
        <v>9750</v>
      </c>
      <c r="K87" s="56">
        <v>1</v>
      </c>
      <c r="M87" s="42">
        <v>0</v>
      </c>
      <c r="O87" s="29"/>
      <c r="P87" s="54">
        <f t="shared" si="1"/>
        <v>0</v>
      </c>
      <c r="Q87" s="90"/>
      <c r="S87" s="76"/>
    </row>
    <row r="88" spans="1:19" ht="15.75" customHeight="1" x14ac:dyDescent="0.25">
      <c r="A88" s="31" t="s">
        <v>137</v>
      </c>
      <c r="B88" s="31"/>
      <c r="C88" s="31"/>
      <c r="D88" s="31"/>
      <c r="E88" s="31"/>
      <c r="F88" s="31"/>
      <c r="G88" s="31"/>
      <c r="H88" s="77" t="s">
        <v>59</v>
      </c>
      <c r="I88" s="77"/>
      <c r="J88" s="55">
        <v>9750</v>
      </c>
      <c r="K88" s="56">
        <v>1</v>
      </c>
      <c r="M88" s="42">
        <v>0</v>
      </c>
      <c r="O88" s="29"/>
      <c r="P88" s="54">
        <f t="shared" si="1"/>
        <v>0</v>
      </c>
      <c r="Q88" s="90"/>
      <c r="S88" s="76"/>
    </row>
    <row r="89" spans="1:19" ht="15.75" customHeight="1" x14ac:dyDescent="0.25">
      <c r="A89" s="31" t="s">
        <v>138</v>
      </c>
      <c r="B89" s="31"/>
      <c r="C89" s="31"/>
      <c r="D89" s="31"/>
      <c r="E89" s="31"/>
      <c r="F89" s="31"/>
      <c r="G89" s="31"/>
      <c r="H89" s="77" t="s">
        <v>59</v>
      </c>
      <c r="I89" s="77"/>
      <c r="J89" s="55">
        <v>9750</v>
      </c>
      <c r="K89" s="56">
        <v>1</v>
      </c>
      <c r="M89" s="42">
        <v>0</v>
      </c>
      <c r="O89" s="29"/>
      <c r="P89" s="54">
        <f t="shared" si="1"/>
        <v>0</v>
      </c>
      <c r="Q89" s="90"/>
      <c r="S89" s="76"/>
    </row>
    <row r="90" spans="1:19" ht="15.75" customHeight="1" x14ac:dyDescent="0.25">
      <c r="A90" s="31" t="s">
        <v>139</v>
      </c>
      <c r="B90" s="31"/>
      <c r="C90" s="31"/>
      <c r="D90" s="31"/>
      <c r="E90" s="31"/>
      <c r="F90" s="31"/>
      <c r="G90" s="31"/>
      <c r="H90" s="77" t="s">
        <v>59</v>
      </c>
      <c r="I90" s="77"/>
      <c r="J90" s="55">
        <v>9750</v>
      </c>
      <c r="K90" s="56">
        <v>1</v>
      </c>
      <c r="M90" s="42">
        <v>0</v>
      </c>
      <c r="O90" s="29"/>
      <c r="P90" s="54">
        <f t="shared" si="1"/>
        <v>0</v>
      </c>
      <c r="Q90" s="90"/>
      <c r="S90" s="76"/>
    </row>
    <row r="91" spans="1:19" ht="15.75" customHeight="1" x14ac:dyDescent="0.25">
      <c r="A91" s="31" t="s">
        <v>140</v>
      </c>
      <c r="B91" s="31"/>
      <c r="C91" s="31"/>
      <c r="D91" s="31"/>
      <c r="E91" s="31"/>
      <c r="F91" s="31"/>
      <c r="G91" s="31"/>
      <c r="H91" s="77" t="s">
        <v>59</v>
      </c>
      <c r="I91" s="77"/>
      <c r="J91" s="55">
        <v>9750</v>
      </c>
      <c r="K91" s="56">
        <v>1</v>
      </c>
      <c r="M91" s="42">
        <v>0</v>
      </c>
      <c r="O91" s="29"/>
      <c r="P91" s="54">
        <f t="shared" si="1"/>
        <v>0</v>
      </c>
      <c r="Q91" s="90"/>
      <c r="S91" s="76"/>
    </row>
    <row r="92" spans="1:19" ht="15.75" customHeight="1" x14ac:dyDescent="0.25">
      <c r="A92" s="31" t="s">
        <v>141</v>
      </c>
      <c r="B92" s="31"/>
      <c r="C92" s="31"/>
      <c r="D92" s="31"/>
      <c r="E92" s="31"/>
      <c r="F92" s="31"/>
      <c r="G92" s="31"/>
      <c r="H92" s="77" t="s">
        <v>59</v>
      </c>
      <c r="I92" s="77"/>
      <c r="J92" s="55">
        <v>9750</v>
      </c>
      <c r="K92" s="56">
        <v>1</v>
      </c>
      <c r="M92" s="42">
        <v>0</v>
      </c>
      <c r="O92" s="29"/>
      <c r="P92" s="54">
        <f t="shared" si="1"/>
        <v>0</v>
      </c>
      <c r="Q92" s="90"/>
      <c r="S92" s="76"/>
    </row>
    <row r="93" spans="1:19" ht="15.75" customHeight="1" x14ac:dyDescent="0.25">
      <c r="A93" s="31" t="s">
        <v>142</v>
      </c>
      <c r="B93" s="31"/>
      <c r="C93" s="31"/>
      <c r="D93" s="31"/>
      <c r="E93" s="31"/>
      <c r="F93" s="31"/>
      <c r="G93" s="31"/>
      <c r="H93" s="77" t="s">
        <v>59</v>
      </c>
      <c r="I93" s="77"/>
      <c r="J93" s="55">
        <v>9750</v>
      </c>
      <c r="K93" s="56">
        <v>1</v>
      </c>
      <c r="M93" s="42">
        <v>0</v>
      </c>
      <c r="O93" s="29"/>
      <c r="P93" s="54">
        <f t="shared" si="1"/>
        <v>0</v>
      </c>
      <c r="Q93" s="90"/>
      <c r="S93" s="76"/>
    </row>
    <row r="94" spans="1:19" ht="15.75" customHeight="1" x14ac:dyDescent="0.25">
      <c r="A94" s="31" t="s">
        <v>143</v>
      </c>
      <c r="B94" s="31"/>
      <c r="C94" s="31"/>
      <c r="D94" s="31"/>
      <c r="E94" s="31"/>
      <c r="F94" s="31"/>
      <c r="G94" s="31"/>
      <c r="H94" s="77" t="s">
        <v>59</v>
      </c>
      <c r="I94" s="77"/>
      <c r="J94" s="55">
        <v>9750</v>
      </c>
      <c r="K94" s="56">
        <v>1</v>
      </c>
      <c r="M94" s="42">
        <v>0</v>
      </c>
      <c r="O94" s="29"/>
      <c r="P94" s="54">
        <f t="shared" si="1"/>
        <v>0</v>
      </c>
      <c r="Q94" s="90"/>
      <c r="S94" s="76"/>
    </row>
    <row r="95" spans="1:19" ht="15.75" customHeight="1" x14ac:dyDescent="0.25">
      <c r="A95" s="31" t="s">
        <v>144</v>
      </c>
      <c r="B95" s="31"/>
      <c r="C95" s="31"/>
      <c r="D95" s="31"/>
      <c r="E95" s="31"/>
      <c r="F95" s="31"/>
      <c r="G95" s="31"/>
      <c r="H95" s="77" t="s">
        <v>59</v>
      </c>
      <c r="I95" s="77"/>
      <c r="J95" s="55">
        <v>9750</v>
      </c>
      <c r="K95" s="56">
        <v>1</v>
      </c>
      <c r="M95" s="42">
        <v>0</v>
      </c>
      <c r="O95" s="29"/>
      <c r="P95" s="54">
        <f t="shared" si="1"/>
        <v>0</v>
      </c>
      <c r="Q95" s="90"/>
      <c r="S95" s="76"/>
    </row>
    <row r="96" spans="1:19" ht="15.75" customHeight="1" x14ac:dyDescent="0.25">
      <c r="A96" s="31" t="s">
        <v>145</v>
      </c>
      <c r="B96" s="31"/>
      <c r="C96" s="31"/>
      <c r="D96" s="31"/>
      <c r="E96" s="31"/>
      <c r="F96" s="31"/>
      <c r="G96" s="31"/>
      <c r="H96" s="77" t="s">
        <v>59</v>
      </c>
      <c r="I96" s="77"/>
      <c r="J96" s="55">
        <v>9750</v>
      </c>
      <c r="K96" s="56">
        <v>1</v>
      </c>
      <c r="M96" s="42">
        <v>0</v>
      </c>
      <c r="O96" s="29"/>
      <c r="P96" s="54">
        <f t="shared" si="1"/>
        <v>0</v>
      </c>
      <c r="Q96" s="90"/>
      <c r="S96" s="76"/>
    </row>
    <row r="97" spans="1:19" ht="15.75" customHeight="1" x14ac:dyDescent="0.25">
      <c r="A97" s="31" t="s">
        <v>146</v>
      </c>
      <c r="B97" s="31"/>
      <c r="C97" s="31"/>
      <c r="D97" s="31"/>
      <c r="E97" s="31"/>
      <c r="F97" s="31"/>
      <c r="G97" s="31"/>
      <c r="H97" s="77" t="s">
        <v>59</v>
      </c>
      <c r="I97" s="77"/>
      <c r="J97" s="55">
        <v>9750</v>
      </c>
      <c r="K97" s="56">
        <v>1</v>
      </c>
      <c r="M97" s="42">
        <v>0</v>
      </c>
      <c r="O97" s="29"/>
      <c r="P97" s="54">
        <f t="shared" si="1"/>
        <v>0</v>
      </c>
      <c r="Q97" s="90"/>
      <c r="S97" s="76"/>
    </row>
    <row r="98" spans="1:19" ht="15.75" customHeight="1" x14ac:dyDescent="0.25">
      <c r="A98" s="31" t="s">
        <v>147</v>
      </c>
      <c r="B98" s="31"/>
      <c r="C98" s="31"/>
      <c r="D98" s="31"/>
      <c r="E98" s="31"/>
      <c r="F98" s="31"/>
      <c r="G98" s="31"/>
      <c r="H98" s="77" t="s">
        <v>59</v>
      </c>
      <c r="I98" s="77"/>
      <c r="J98" s="55">
        <v>9750</v>
      </c>
      <c r="K98" s="56">
        <v>1</v>
      </c>
      <c r="M98" s="42">
        <v>0</v>
      </c>
      <c r="O98" s="29"/>
      <c r="P98" s="54">
        <f t="shared" si="1"/>
        <v>0</v>
      </c>
      <c r="Q98" s="90"/>
      <c r="S98" s="76"/>
    </row>
    <row r="99" spans="1:19" ht="15.75" customHeight="1" x14ac:dyDescent="0.25">
      <c r="A99" s="31" t="s">
        <v>148</v>
      </c>
      <c r="B99" s="31"/>
      <c r="C99" s="31"/>
      <c r="D99" s="31"/>
      <c r="E99" s="31"/>
      <c r="F99" s="31"/>
      <c r="G99" s="31"/>
      <c r="H99" s="77" t="s">
        <v>59</v>
      </c>
      <c r="I99" s="77"/>
      <c r="J99" s="55">
        <v>9750</v>
      </c>
      <c r="K99" s="56">
        <v>1</v>
      </c>
      <c r="M99" s="42">
        <v>0</v>
      </c>
      <c r="O99" s="29"/>
      <c r="P99" s="54">
        <f t="shared" si="1"/>
        <v>0</v>
      </c>
      <c r="Q99" s="90"/>
      <c r="S99" s="76"/>
    </row>
    <row r="100" spans="1:19" ht="15.75" customHeight="1" x14ac:dyDescent="0.25">
      <c r="A100" s="31" t="s">
        <v>149</v>
      </c>
      <c r="B100" s="31"/>
      <c r="C100" s="31"/>
      <c r="D100" s="31"/>
      <c r="E100" s="31"/>
      <c r="F100" s="31"/>
      <c r="G100" s="31"/>
      <c r="H100" s="77" t="s">
        <v>59</v>
      </c>
      <c r="I100" s="77"/>
      <c r="J100" s="55">
        <v>9750</v>
      </c>
      <c r="K100" s="56">
        <v>1</v>
      </c>
      <c r="M100" s="42">
        <v>0</v>
      </c>
      <c r="O100" s="29"/>
      <c r="P100" s="54">
        <f t="shared" si="1"/>
        <v>0</v>
      </c>
      <c r="Q100" s="90"/>
      <c r="S100" s="76"/>
    </row>
    <row r="101" spans="1:19" ht="15.75" customHeight="1" x14ac:dyDescent="0.25">
      <c r="A101" s="31" t="s">
        <v>150</v>
      </c>
      <c r="B101" s="31"/>
      <c r="C101" s="31"/>
      <c r="D101" s="31"/>
      <c r="E101" s="31"/>
      <c r="F101" s="31"/>
      <c r="G101" s="31"/>
      <c r="H101" s="77" t="s">
        <v>59</v>
      </c>
      <c r="I101" s="77"/>
      <c r="J101" s="55">
        <v>9750</v>
      </c>
      <c r="K101" s="56">
        <v>1</v>
      </c>
      <c r="M101" s="42">
        <v>0</v>
      </c>
      <c r="O101" s="29"/>
      <c r="P101" s="54">
        <f t="shared" si="1"/>
        <v>0</v>
      </c>
      <c r="Q101" s="90"/>
      <c r="S101" s="76"/>
    </row>
    <row r="102" spans="1:19" ht="15.75" customHeight="1" x14ac:dyDescent="0.25">
      <c r="A102" s="31" t="s">
        <v>151</v>
      </c>
      <c r="B102" s="31"/>
      <c r="C102" s="31"/>
      <c r="D102" s="31"/>
      <c r="E102" s="31"/>
      <c r="F102" s="31"/>
      <c r="G102" s="31"/>
      <c r="H102" s="77" t="s">
        <v>59</v>
      </c>
      <c r="I102" s="77"/>
      <c r="J102" s="55">
        <v>9750</v>
      </c>
      <c r="K102" s="56">
        <v>1</v>
      </c>
      <c r="M102" s="42">
        <v>0</v>
      </c>
      <c r="O102" s="29"/>
      <c r="P102" s="54">
        <f t="shared" si="1"/>
        <v>0</v>
      </c>
      <c r="Q102" s="90"/>
      <c r="S102" s="76"/>
    </row>
    <row r="103" spans="1:19" ht="15.75" customHeight="1" x14ac:dyDescent="0.25">
      <c r="A103" s="31" t="s">
        <v>152</v>
      </c>
      <c r="B103" s="31"/>
      <c r="C103" s="31"/>
      <c r="D103" s="31"/>
      <c r="E103" s="31"/>
      <c r="F103" s="31"/>
      <c r="G103" s="31"/>
      <c r="H103" s="77" t="s">
        <v>59</v>
      </c>
      <c r="I103" s="77"/>
      <c r="J103" s="55">
        <v>9750</v>
      </c>
      <c r="K103" s="56">
        <v>1</v>
      </c>
      <c r="M103" s="42">
        <v>0</v>
      </c>
      <c r="O103" s="29"/>
      <c r="P103" s="54">
        <f t="shared" si="1"/>
        <v>0</v>
      </c>
      <c r="Q103" s="90"/>
      <c r="S103" s="76"/>
    </row>
    <row r="104" spans="1:19" ht="15.75" customHeight="1" x14ac:dyDescent="0.25">
      <c r="A104" s="31" t="s">
        <v>153</v>
      </c>
      <c r="B104" s="31"/>
      <c r="C104" s="31"/>
      <c r="D104" s="31"/>
      <c r="E104" s="31"/>
      <c r="F104" s="31"/>
      <c r="G104" s="31"/>
      <c r="H104" s="77" t="s">
        <v>59</v>
      </c>
      <c r="I104" s="77"/>
      <c r="J104" s="55">
        <v>9750</v>
      </c>
      <c r="K104" s="56">
        <v>1</v>
      </c>
      <c r="M104" s="42">
        <v>0</v>
      </c>
      <c r="O104" s="29"/>
      <c r="P104" s="54">
        <f t="shared" si="1"/>
        <v>0</v>
      </c>
      <c r="Q104" s="90"/>
      <c r="S104" s="76"/>
    </row>
    <row r="105" spans="1:19" ht="15.75" customHeight="1" x14ac:dyDescent="0.25">
      <c r="A105" s="31" t="s">
        <v>154</v>
      </c>
      <c r="B105" s="31"/>
      <c r="C105" s="31"/>
      <c r="D105" s="31"/>
      <c r="E105" s="31"/>
      <c r="F105" s="31"/>
      <c r="G105" s="31"/>
      <c r="H105" s="77" t="s">
        <v>59</v>
      </c>
      <c r="I105" s="77"/>
      <c r="J105" s="55">
        <v>9750</v>
      </c>
      <c r="K105" s="56">
        <v>1</v>
      </c>
      <c r="M105" s="42">
        <v>0</v>
      </c>
      <c r="O105" s="29"/>
      <c r="P105" s="54">
        <f t="shared" si="1"/>
        <v>0</v>
      </c>
      <c r="Q105" s="90"/>
      <c r="S105" s="76"/>
    </row>
    <row r="106" spans="1:19" ht="15.75" customHeight="1" x14ac:dyDescent="0.25">
      <c r="A106" s="31" t="s">
        <v>155</v>
      </c>
      <c r="B106" s="31"/>
      <c r="C106" s="31"/>
      <c r="D106" s="31"/>
      <c r="E106" s="31"/>
      <c r="F106" s="31"/>
      <c r="G106" s="31"/>
      <c r="H106" s="77" t="s">
        <v>59</v>
      </c>
      <c r="I106" s="77"/>
      <c r="J106" s="55">
        <v>9750</v>
      </c>
      <c r="K106" s="56">
        <v>1</v>
      </c>
      <c r="M106" s="42">
        <v>0</v>
      </c>
      <c r="O106" s="29"/>
      <c r="P106" s="54">
        <f t="shared" si="1"/>
        <v>0</v>
      </c>
      <c r="Q106" s="90"/>
      <c r="S106" s="76"/>
    </row>
    <row r="107" spans="1:19" ht="15.75" customHeight="1" x14ac:dyDescent="0.25">
      <c r="A107" s="31" t="s">
        <v>156</v>
      </c>
      <c r="B107" s="31"/>
      <c r="C107" s="31"/>
      <c r="D107" s="31"/>
      <c r="E107" s="31"/>
      <c r="F107" s="31"/>
      <c r="G107" s="31"/>
      <c r="H107" s="77" t="s">
        <v>59</v>
      </c>
      <c r="I107" s="77"/>
      <c r="J107" s="55">
        <v>9750</v>
      </c>
      <c r="K107" s="56">
        <v>1</v>
      </c>
      <c r="M107" s="42">
        <v>0</v>
      </c>
      <c r="O107" s="29"/>
      <c r="P107" s="54">
        <f t="shared" si="1"/>
        <v>0</v>
      </c>
      <c r="Q107" s="90"/>
      <c r="S107" s="76"/>
    </row>
    <row r="108" spans="1:19" ht="15.75" customHeight="1" x14ac:dyDescent="0.25">
      <c r="A108" s="31" t="s">
        <v>157</v>
      </c>
      <c r="B108" s="31"/>
      <c r="C108" s="31"/>
      <c r="D108" s="31"/>
      <c r="E108" s="31"/>
      <c r="F108" s="31"/>
      <c r="G108" s="31"/>
      <c r="H108" s="77" t="s">
        <v>59</v>
      </c>
      <c r="I108" s="77"/>
      <c r="J108" s="55">
        <v>9750</v>
      </c>
      <c r="K108" s="56">
        <v>1</v>
      </c>
      <c r="M108" s="42">
        <v>0</v>
      </c>
      <c r="O108" s="29"/>
      <c r="P108" s="54">
        <f t="shared" si="1"/>
        <v>0</v>
      </c>
      <c r="Q108" s="90"/>
      <c r="S108" s="76"/>
    </row>
    <row r="109" spans="1:19" ht="15.75" customHeight="1" x14ac:dyDescent="0.25">
      <c r="A109" s="31" t="s">
        <v>158</v>
      </c>
      <c r="B109" s="31"/>
      <c r="C109" s="31"/>
      <c r="D109" s="31"/>
      <c r="E109" s="31"/>
      <c r="F109" s="31"/>
      <c r="G109" s="31"/>
      <c r="H109" s="77" t="s">
        <v>59</v>
      </c>
      <c r="I109" s="77"/>
      <c r="J109" s="55">
        <v>9750</v>
      </c>
      <c r="K109" s="56">
        <v>1</v>
      </c>
      <c r="M109" s="42">
        <v>0</v>
      </c>
      <c r="O109" s="29"/>
      <c r="P109" s="54">
        <f t="shared" si="1"/>
        <v>0</v>
      </c>
      <c r="Q109" s="90"/>
      <c r="S109" s="76"/>
    </row>
    <row r="110" spans="1:19" ht="15.75" customHeight="1" x14ac:dyDescent="0.25">
      <c r="A110" s="31" t="s">
        <v>159</v>
      </c>
      <c r="B110" s="31"/>
      <c r="C110" s="31"/>
      <c r="D110" s="31"/>
      <c r="E110" s="31"/>
      <c r="F110" s="31"/>
      <c r="G110" s="31"/>
      <c r="H110" s="77" t="s">
        <v>59</v>
      </c>
      <c r="I110" s="77"/>
      <c r="J110" s="55">
        <v>9750</v>
      </c>
      <c r="K110" s="56">
        <v>1</v>
      </c>
      <c r="M110" s="42">
        <v>0</v>
      </c>
      <c r="O110" s="29"/>
      <c r="P110" s="54">
        <f t="shared" si="1"/>
        <v>0</v>
      </c>
      <c r="Q110" s="90"/>
      <c r="S110" s="76"/>
    </row>
    <row r="111" spans="1:19" ht="15.75" customHeight="1" x14ac:dyDescent="0.25">
      <c r="A111" s="31" t="s">
        <v>160</v>
      </c>
      <c r="B111" s="31"/>
      <c r="C111" s="31"/>
      <c r="D111" s="31"/>
      <c r="E111" s="31"/>
      <c r="F111" s="31"/>
      <c r="G111" s="31"/>
      <c r="H111" s="77" t="s">
        <v>59</v>
      </c>
      <c r="I111" s="77"/>
      <c r="J111" s="55">
        <v>9750</v>
      </c>
      <c r="K111" s="56">
        <v>1</v>
      </c>
      <c r="M111" s="42">
        <v>0</v>
      </c>
      <c r="O111" s="29"/>
      <c r="P111" s="54">
        <f t="shared" si="1"/>
        <v>0</v>
      </c>
      <c r="Q111" s="90"/>
      <c r="S111" s="76"/>
    </row>
    <row r="112" spans="1:19" ht="15.75" customHeight="1" x14ac:dyDescent="0.25">
      <c r="A112" s="31" t="s">
        <v>161</v>
      </c>
      <c r="B112" s="31"/>
      <c r="C112" s="31"/>
      <c r="D112" s="31"/>
      <c r="E112" s="31"/>
      <c r="F112" s="31"/>
      <c r="G112" s="31"/>
      <c r="H112" s="77" t="s">
        <v>59</v>
      </c>
      <c r="I112" s="77"/>
      <c r="J112" s="55">
        <v>9750</v>
      </c>
      <c r="K112" s="56">
        <v>1</v>
      </c>
      <c r="M112" s="42">
        <v>0</v>
      </c>
      <c r="O112" s="29"/>
      <c r="P112" s="54">
        <f t="shared" si="1"/>
        <v>0</v>
      </c>
      <c r="Q112" s="94" t="str">
        <f>A9</f>
        <v>England</v>
      </c>
      <c r="S112" s="76"/>
    </row>
    <row r="113" spans="1:19" ht="15.75" customHeight="1" x14ac:dyDescent="0.25">
      <c r="A113" s="31" t="s">
        <v>162</v>
      </c>
      <c r="B113" s="31"/>
      <c r="C113" s="31"/>
      <c r="D113" s="31"/>
      <c r="E113" s="31"/>
      <c r="F113" s="31"/>
      <c r="G113" s="31"/>
      <c r="H113" s="77" t="s">
        <v>59</v>
      </c>
      <c r="I113" s="77"/>
      <c r="J113" s="55">
        <v>9750</v>
      </c>
      <c r="K113" s="56">
        <v>1</v>
      </c>
      <c r="M113" s="42">
        <v>0</v>
      </c>
      <c r="O113" s="29"/>
      <c r="P113" s="54">
        <f t="shared" si="1"/>
        <v>0</v>
      </c>
      <c r="Q113" s="90"/>
      <c r="S113" s="76"/>
    </row>
    <row r="114" spans="1:19" ht="15.75" customHeight="1" x14ac:dyDescent="0.25">
      <c r="A114" s="31" t="s">
        <v>163</v>
      </c>
      <c r="B114" s="31"/>
      <c r="C114" s="31"/>
      <c r="D114" s="31"/>
      <c r="E114" s="31"/>
      <c r="F114" s="31"/>
      <c r="G114" s="31"/>
      <c r="H114" s="77" t="s">
        <v>59</v>
      </c>
      <c r="I114" s="77"/>
      <c r="J114" s="55">
        <v>9750</v>
      </c>
      <c r="K114" s="56">
        <v>1</v>
      </c>
      <c r="M114" s="42">
        <v>0</v>
      </c>
      <c r="O114" s="29"/>
      <c r="P114" s="54">
        <f t="shared" si="1"/>
        <v>0</v>
      </c>
      <c r="Q114" s="90"/>
      <c r="S114" s="76"/>
    </row>
    <row r="115" spans="1:19" ht="15.75" customHeight="1" x14ac:dyDescent="0.25">
      <c r="A115" s="31" t="s">
        <v>164</v>
      </c>
      <c r="B115" s="31"/>
      <c r="C115" s="31"/>
      <c r="D115" s="31"/>
      <c r="E115" s="31"/>
      <c r="F115" s="31"/>
      <c r="G115" s="31"/>
      <c r="H115" s="77" t="s">
        <v>59</v>
      </c>
      <c r="I115" s="77"/>
      <c r="J115" s="55">
        <v>9750</v>
      </c>
      <c r="K115" s="56">
        <v>1</v>
      </c>
      <c r="M115" s="42">
        <v>0</v>
      </c>
      <c r="O115" s="29"/>
      <c r="P115" s="54">
        <f t="shared" si="1"/>
        <v>0</v>
      </c>
      <c r="Q115" s="90"/>
      <c r="S115" s="76"/>
    </row>
    <row r="116" spans="1:19" ht="15.75" customHeight="1" x14ac:dyDescent="0.25">
      <c r="A116" s="31" t="s">
        <v>165</v>
      </c>
      <c r="B116" s="31"/>
      <c r="C116" s="31"/>
      <c r="D116" s="31"/>
      <c r="E116" s="31"/>
      <c r="F116" s="31"/>
      <c r="G116" s="31"/>
      <c r="H116" s="77" t="s">
        <v>59</v>
      </c>
      <c r="I116" s="77"/>
      <c r="J116" s="55">
        <v>9750</v>
      </c>
      <c r="K116" s="56">
        <v>1</v>
      </c>
      <c r="M116" s="42">
        <v>0</v>
      </c>
      <c r="O116" s="29"/>
      <c r="P116" s="54">
        <f t="shared" si="1"/>
        <v>0</v>
      </c>
      <c r="Q116" s="90"/>
      <c r="S116" s="76"/>
    </row>
    <row r="117" spans="1:19" ht="15.75" customHeight="1" x14ac:dyDescent="0.25">
      <c r="A117" s="31" t="s">
        <v>166</v>
      </c>
      <c r="B117" s="31"/>
      <c r="C117" s="31"/>
      <c r="D117" s="31"/>
      <c r="E117" s="31"/>
      <c r="F117" s="31"/>
      <c r="G117" s="31"/>
      <c r="H117" s="77" t="s">
        <v>59</v>
      </c>
      <c r="I117" s="77"/>
      <c r="J117" s="55">
        <v>9750</v>
      </c>
      <c r="K117" s="56">
        <v>1</v>
      </c>
      <c r="M117" s="42">
        <v>0</v>
      </c>
      <c r="O117" s="29"/>
      <c r="P117" s="54">
        <f t="shared" si="1"/>
        <v>0</v>
      </c>
      <c r="Q117" s="90"/>
      <c r="S117" s="76"/>
    </row>
    <row r="118" spans="1:19" ht="15.75" customHeight="1" x14ac:dyDescent="0.25">
      <c r="A118" s="31" t="s">
        <v>167</v>
      </c>
      <c r="B118" s="31"/>
      <c r="C118" s="31"/>
      <c r="D118" s="31"/>
      <c r="E118" s="31"/>
      <c r="F118" s="31"/>
      <c r="G118" s="31"/>
      <c r="H118" s="77" t="s">
        <v>59</v>
      </c>
      <c r="I118" s="77"/>
      <c r="J118" s="55">
        <v>9750</v>
      </c>
      <c r="K118" s="56">
        <v>1</v>
      </c>
      <c r="M118" s="42">
        <v>0</v>
      </c>
      <c r="O118" s="29"/>
      <c r="P118" s="54">
        <f t="shared" si="1"/>
        <v>0</v>
      </c>
      <c r="Q118" s="90"/>
      <c r="S118" s="76"/>
    </row>
    <row r="119" spans="1:19" ht="15.75" customHeight="1" x14ac:dyDescent="0.25">
      <c r="A119" s="31" t="s">
        <v>168</v>
      </c>
      <c r="B119" s="31"/>
      <c r="C119" s="31"/>
      <c r="D119" s="31"/>
      <c r="E119" s="31"/>
      <c r="F119" s="31"/>
      <c r="G119" s="31"/>
      <c r="H119" s="77" t="s">
        <v>59</v>
      </c>
      <c r="I119" s="77"/>
      <c r="J119" s="55">
        <v>9750</v>
      </c>
      <c r="K119" s="56">
        <v>1</v>
      </c>
      <c r="M119" s="42">
        <v>0</v>
      </c>
      <c r="O119" s="29"/>
      <c r="P119" s="54">
        <f t="shared" si="1"/>
        <v>0</v>
      </c>
      <c r="Q119" s="90"/>
      <c r="S119" s="76"/>
    </row>
    <row r="120" spans="1:19" ht="15.75" customHeight="1" x14ac:dyDescent="0.25">
      <c r="A120" s="31" t="s">
        <v>169</v>
      </c>
      <c r="B120" s="31"/>
      <c r="C120" s="31"/>
      <c r="D120" s="31"/>
      <c r="E120" s="31"/>
      <c r="F120" s="31"/>
      <c r="G120" s="31"/>
      <c r="H120" s="77" t="s">
        <v>59</v>
      </c>
      <c r="I120" s="77"/>
      <c r="J120" s="55">
        <v>9750</v>
      </c>
      <c r="K120" s="56">
        <v>1</v>
      </c>
      <c r="M120" s="42">
        <v>0</v>
      </c>
      <c r="O120" s="29"/>
      <c r="P120" s="54">
        <f t="shared" si="1"/>
        <v>0</v>
      </c>
      <c r="Q120" s="90"/>
      <c r="S120" s="76"/>
    </row>
    <row r="121" spans="1:19" ht="15.75" customHeight="1" x14ac:dyDescent="0.25">
      <c r="A121" s="31" t="s">
        <v>170</v>
      </c>
      <c r="B121" s="31"/>
      <c r="C121" s="31"/>
      <c r="D121" s="31"/>
      <c r="E121" s="31"/>
      <c r="F121" s="31"/>
      <c r="G121" s="31"/>
      <c r="H121" s="77" t="s">
        <v>59</v>
      </c>
      <c r="I121" s="77"/>
      <c r="J121" s="55">
        <v>9750</v>
      </c>
      <c r="K121" s="56">
        <v>1</v>
      </c>
      <c r="M121" s="42">
        <v>0</v>
      </c>
      <c r="O121" s="29"/>
      <c r="P121" s="54">
        <f t="shared" si="1"/>
        <v>0</v>
      </c>
      <c r="Q121" s="90"/>
      <c r="S121" s="76"/>
    </row>
    <row r="122" spans="1:19" ht="15.75" customHeight="1" x14ac:dyDescent="0.25">
      <c r="A122" s="31" t="s">
        <v>171</v>
      </c>
      <c r="B122" s="31"/>
      <c r="C122" s="31"/>
      <c r="D122" s="31"/>
      <c r="E122" s="31"/>
      <c r="F122" s="31"/>
      <c r="G122" s="31"/>
      <c r="H122" s="77" t="s">
        <v>59</v>
      </c>
      <c r="I122" s="77"/>
      <c r="J122" s="55">
        <v>9750</v>
      </c>
      <c r="K122" s="56">
        <v>1</v>
      </c>
      <c r="M122" s="42">
        <v>0</v>
      </c>
      <c r="O122" s="29"/>
      <c r="P122" s="54">
        <f t="shared" si="1"/>
        <v>0</v>
      </c>
      <c r="Q122" s="90"/>
      <c r="S122" s="76"/>
    </row>
    <row r="123" spans="1:19" ht="15.75" customHeight="1" x14ac:dyDescent="0.25">
      <c r="A123" s="31" t="s">
        <v>172</v>
      </c>
      <c r="B123" s="31"/>
      <c r="C123" s="31"/>
      <c r="D123" s="31"/>
      <c r="E123" s="31"/>
      <c r="F123" s="31"/>
      <c r="G123" s="31"/>
      <c r="H123" s="77" t="s">
        <v>59</v>
      </c>
      <c r="I123" s="77"/>
      <c r="J123" s="55">
        <v>9750</v>
      </c>
      <c r="K123" s="56">
        <v>1</v>
      </c>
      <c r="M123" s="42">
        <v>0</v>
      </c>
      <c r="O123" s="29"/>
      <c r="P123" s="54">
        <f t="shared" si="1"/>
        <v>0</v>
      </c>
      <c r="Q123" s="90"/>
      <c r="S123" s="76"/>
    </row>
    <row r="124" spans="1:19" ht="15.75" customHeight="1" x14ac:dyDescent="0.25">
      <c r="A124" s="31" t="s">
        <v>173</v>
      </c>
      <c r="B124" s="31"/>
      <c r="C124" s="31"/>
      <c r="D124" s="31"/>
      <c r="E124" s="31"/>
      <c r="F124" s="31"/>
      <c r="G124" s="31"/>
      <c r="H124" s="77" t="s">
        <v>59</v>
      </c>
      <c r="I124" s="77"/>
      <c r="J124" s="55">
        <v>9750</v>
      </c>
      <c r="K124" s="56">
        <v>1</v>
      </c>
      <c r="M124" s="42">
        <v>0</v>
      </c>
      <c r="O124" s="29"/>
      <c r="P124" s="54">
        <f t="shared" si="1"/>
        <v>0</v>
      </c>
      <c r="Q124" s="90"/>
      <c r="S124" s="76"/>
    </row>
    <row r="125" spans="1:19" ht="15.75" customHeight="1" x14ac:dyDescent="0.25">
      <c r="A125" s="31" t="s">
        <v>174</v>
      </c>
      <c r="B125" s="31"/>
      <c r="C125" s="31"/>
      <c r="D125" s="31"/>
      <c r="E125" s="31"/>
      <c r="F125" s="31"/>
      <c r="G125" s="31"/>
      <c r="H125" s="77" t="s">
        <v>59</v>
      </c>
      <c r="I125" s="77"/>
      <c r="J125" s="55">
        <v>9750</v>
      </c>
      <c r="K125" s="56">
        <v>1</v>
      </c>
      <c r="M125" s="42">
        <v>0</v>
      </c>
      <c r="O125" s="29"/>
      <c r="P125" s="54">
        <f t="shared" si="1"/>
        <v>0</v>
      </c>
      <c r="Q125" s="90"/>
      <c r="S125" s="76"/>
    </row>
    <row r="126" spans="1:19" ht="15.75" customHeight="1" x14ac:dyDescent="0.25">
      <c r="A126" s="31" t="s">
        <v>175</v>
      </c>
      <c r="B126" s="31"/>
      <c r="C126" s="31"/>
      <c r="D126" s="31"/>
      <c r="E126" s="31"/>
      <c r="F126" s="31"/>
      <c r="G126" s="31"/>
      <c r="H126" s="77" t="s">
        <v>59</v>
      </c>
      <c r="I126" s="77"/>
      <c r="J126" s="55">
        <v>9750</v>
      </c>
      <c r="K126" s="56">
        <v>1</v>
      </c>
      <c r="M126" s="42">
        <v>0</v>
      </c>
      <c r="O126" s="29"/>
      <c r="P126" s="54">
        <f t="shared" si="1"/>
        <v>0</v>
      </c>
      <c r="Q126" s="90"/>
      <c r="S126" s="76"/>
    </row>
    <row r="127" spans="1:19" ht="15.75" customHeight="1" x14ac:dyDescent="0.25">
      <c r="A127" s="31" t="s">
        <v>176</v>
      </c>
      <c r="B127" s="31"/>
      <c r="C127" s="31"/>
      <c r="D127" s="31"/>
      <c r="E127" s="31"/>
      <c r="F127" s="31"/>
      <c r="G127" s="31"/>
      <c r="H127" s="77" t="s">
        <v>59</v>
      </c>
      <c r="I127" s="77"/>
      <c r="J127" s="55">
        <v>9750</v>
      </c>
      <c r="K127" s="56">
        <v>1</v>
      </c>
      <c r="M127" s="42">
        <v>0</v>
      </c>
      <c r="O127" s="29"/>
      <c r="P127" s="54">
        <f t="shared" si="1"/>
        <v>0</v>
      </c>
      <c r="Q127" s="90"/>
      <c r="S127" s="76"/>
    </row>
    <row r="128" spans="1:19" ht="15.75" customHeight="1" x14ac:dyDescent="0.25">
      <c r="A128" s="31" t="s">
        <v>177</v>
      </c>
      <c r="B128" s="31"/>
      <c r="C128" s="31"/>
      <c r="D128" s="31"/>
      <c r="E128" s="31"/>
      <c r="F128" s="31"/>
      <c r="G128" s="31"/>
      <c r="H128" s="77" t="s">
        <v>59</v>
      </c>
      <c r="I128" s="77"/>
      <c r="J128" s="55">
        <v>9750</v>
      </c>
      <c r="K128" s="56">
        <v>1</v>
      </c>
      <c r="M128" s="42">
        <v>0</v>
      </c>
      <c r="O128" s="29"/>
      <c r="P128" s="54">
        <f t="shared" si="1"/>
        <v>0</v>
      </c>
      <c r="Q128" s="90"/>
      <c r="S128" s="76"/>
    </row>
    <row r="129" spans="1:19" ht="15.75" customHeight="1" x14ac:dyDescent="0.25">
      <c r="A129" s="31" t="s">
        <v>178</v>
      </c>
      <c r="B129" s="31"/>
      <c r="C129" s="31"/>
      <c r="D129" s="31"/>
      <c r="E129" s="31"/>
      <c r="F129" s="31"/>
      <c r="G129" s="31"/>
      <c r="H129" s="77" t="s">
        <v>59</v>
      </c>
      <c r="I129" s="77"/>
      <c r="J129" s="55">
        <v>9750</v>
      </c>
      <c r="K129" s="56">
        <v>1</v>
      </c>
      <c r="M129" s="42">
        <v>0</v>
      </c>
      <c r="O129" s="29"/>
      <c r="P129" s="54">
        <f t="shared" si="1"/>
        <v>0</v>
      </c>
      <c r="Q129" s="90"/>
      <c r="S129" s="76"/>
    </row>
    <row r="130" spans="1:19" ht="15.75" customHeight="1" x14ac:dyDescent="0.25">
      <c r="A130" s="31" t="s">
        <v>179</v>
      </c>
      <c r="B130" s="31"/>
      <c r="C130" s="31"/>
      <c r="D130" s="31"/>
      <c r="E130" s="31"/>
      <c r="F130" s="31"/>
      <c r="G130" s="31"/>
      <c r="H130" s="77" t="s">
        <v>59</v>
      </c>
      <c r="I130" s="77"/>
      <c r="J130" s="55">
        <v>9750</v>
      </c>
      <c r="K130" s="56">
        <v>1</v>
      </c>
      <c r="M130" s="42">
        <v>0</v>
      </c>
      <c r="O130" s="29"/>
      <c r="P130" s="54">
        <f t="shared" si="1"/>
        <v>0</v>
      </c>
      <c r="Q130" s="90"/>
      <c r="S130" s="76"/>
    </row>
    <row r="131" spans="1:19" ht="15.75" customHeight="1" x14ac:dyDescent="0.25">
      <c r="A131" s="31" t="s">
        <v>180</v>
      </c>
      <c r="B131" s="31"/>
      <c r="C131" s="31"/>
      <c r="D131" s="31"/>
      <c r="E131" s="31"/>
      <c r="F131" s="31"/>
      <c r="G131" s="31"/>
      <c r="H131" s="77" t="s">
        <v>59</v>
      </c>
      <c r="I131" s="77"/>
      <c r="J131" s="55">
        <v>9750</v>
      </c>
      <c r="K131" s="56">
        <v>1</v>
      </c>
      <c r="M131" s="42">
        <v>0</v>
      </c>
      <c r="O131" s="29"/>
      <c r="P131" s="54">
        <f t="shared" si="1"/>
        <v>0</v>
      </c>
      <c r="Q131" s="90"/>
      <c r="S131" s="76"/>
    </row>
    <row r="132" spans="1:19" ht="15.75" customHeight="1" x14ac:dyDescent="0.25">
      <c r="A132" s="31" t="s">
        <v>181</v>
      </c>
      <c r="B132" s="31"/>
      <c r="C132" s="31"/>
      <c r="D132" s="31"/>
      <c r="E132" s="31"/>
      <c r="F132" s="31"/>
      <c r="G132" s="31"/>
      <c r="H132" s="77" t="s">
        <v>59</v>
      </c>
      <c r="I132" s="77"/>
      <c r="J132" s="55">
        <v>9750</v>
      </c>
      <c r="K132" s="56">
        <v>1</v>
      </c>
      <c r="M132" s="42">
        <v>0</v>
      </c>
      <c r="O132" s="29"/>
      <c r="P132" s="54">
        <f t="shared" si="1"/>
        <v>0</v>
      </c>
      <c r="Q132" s="90"/>
      <c r="S132" s="76"/>
    </row>
    <row r="133" spans="1:19" ht="15.75" customHeight="1" x14ac:dyDescent="0.25">
      <c r="A133" s="31" t="s">
        <v>182</v>
      </c>
      <c r="B133" s="31"/>
      <c r="C133" s="31"/>
      <c r="D133" s="31"/>
      <c r="E133" s="31"/>
      <c r="F133" s="31"/>
      <c r="G133" s="31"/>
      <c r="H133" s="77" t="s">
        <v>59</v>
      </c>
      <c r="I133" s="77"/>
      <c r="J133" s="55">
        <v>9750</v>
      </c>
      <c r="K133" s="56">
        <v>1</v>
      </c>
      <c r="M133" s="42">
        <v>0</v>
      </c>
      <c r="O133" s="29"/>
      <c r="P133" s="54">
        <f t="shared" si="1"/>
        <v>0</v>
      </c>
      <c r="Q133" s="90"/>
      <c r="S133" s="76"/>
    </row>
    <row r="134" spans="1:19" ht="15.75" customHeight="1" x14ac:dyDescent="0.25">
      <c r="A134" s="31" t="s">
        <v>183</v>
      </c>
      <c r="B134" s="31"/>
      <c r="C134" s="31"/>
      <c r="D134" s="31"/>
      <c r="E134" s="31"/>
      <c r="F134" s="31"/>
      <c r="G134" s="31"/>
      <c r="H134" s="77" t="s">
        <v>59</v>
      </c>
      <c r="I134" s="77"/>
      <c r="J134" s="55">
        <v>9750</v>
      </c>
      <c r="K134" s="56">
        <v>1</v>
      </c>
      <c r="M134" s="42">
        <v>0</v>
      </c>
      <c r="O134" s="29"/>
      <c r="P134" s="54">
        <f t="shared" si="1"/>
        <v>0</v>
      </c>
      <c r="Q134" s="90"/>
      <c r="S134" s="76"/>
    </row>
    <row r="135" spans="1:19" ht="15.75" customHeight="1" x14ac:dyDescent="0.25">
      <c r="A135" s="31" t="s">
        <v>184</v>
      </c>
      <c r="B135" s="31"/>
      <c r="C135" s="31"/>
      <c r="D135" s="31"/>
      <c r="E135" s="31"/>
      <c r="F135" s="31"/>
      <c r="G135" s="31"/>
      <c r="H135" s="77" t="s">
        <v>59</v>
      </c>
      <c r="I135" s="77"/>
      <c r="J135" s="55">
        <v>9750</v>
      </c>
      <c r="K135" s="56">
        <v>1</v>
      </c>
      <c r="M135" s="42">
        <v>0</v>
      </c>
      <c r="O135" s="29"/>
      <c r="P135" s="54">
        <f t="shared" si="1"/>
        <v>0</v>
      </c>
      <c r="Q135" s="90"/>
      <c r="S135" s="76"/>
    </row>
    <row r="136" spans="1:19" ht="15.75" customHeight="1" x14ac:dyDescent="0.25">
      <c r="A136" s="31" t="s">
        <v>185</v>
      </c>
      <c r="B136" s="31"/>
      <c r="C136" s="31"/>
      <c r="D136" s="31"/>
      <c r="E136" s="31"/>
      <c r="F136" s="31"/>
      <c r="G136" s="31"/>
      <c r="H136" s="77" t="s">
        <v>59</v>
      </c>
      <c r="I136" s="77"/>
      <c r="J136" s="55">
        <v>9750</v>
      </c>
      <c r="K136" s="56">
        <v>1</v>
      </c>
      <c r="M136" s="42">
        <v>0</v>
      </c>
      <c r="O136" s="29"/>
      <c r="P136" s="54">
        <f t="shared" si="1"/>
        <v>0</v>
      </c>
      <c r="Q136" s="90"/>
      <c r="S136" s="76"/>
    </row>
    <row r="137" spans="1:19" ht="15.75" customHeight="1" x14ac:dyDescent="0.25">
      <c r="A137" s="31" t="s">
        <v>186</v>
      </c>
      <c r="B137" s="31"/>
      <c r="C137" s="31"/>
      <c r="D137" s="31"/>
      <c r="E137" s="31"/>
      <c r="F137" s="31"/>
      <c r="G137" s="31"/>
      <c r="H137" s="77" t="s">
        <v>59</v>
      </c>
      <c r="I137" s="77"/>
      <c r="J137" s="55">
        <v>9750</v>
      </c>
      <c r="K137" s="56">
        <v>1</v>
      </c>
      <c r="M137" s="42">
        <v>0</v>
      </c>
      <c r="O137" s="29"/>
      <c r="P137" s="54">
        <f t="shared" si="1"/>
        <v>0</v>
      </c>
      <c r="Q137" s="90"/>
      <c r="S137" s="76"/>
    </row>
    <row r="138" spans="1:19" ht="15.75" customHeight="1" x14ac:dyDescent="0.25">
      <c r="A138" s="31" t="s">
        <v>187</v>
      </c>
      <c r="B138" s="31"/>
      <c r="C138" s="31"/>
      <c r="D138" s="31"/>
      <c r="E138" s="31"/>
      <c r="F138" s="31"/>
      <c r="G138" s="31"/>
      <c r="H138" s="77" t="s">
        <v>59</v>
      </c>
      <c r="I138" s="77"/>
      <c r="J138" s="55">
        <v>9750</v>
      </c>
      <c r="K138" s="56">
        <v>1</v>
      </c>
      <c r="M138" s="42">
        <v>0</v>
      </c>
      <c r="O138" s="29"/>
      <c r="P138" s="54">
        <f t="shared" si="1"/>
        <v>0</v>
      </c>
      <c r="Q138" s="90"/>
      <c r="S138" s="76"/>
    </row>
    <row r="139" spans="1:19" ht="15.75" customHeight="1" x14ac:dyDescent="0.25">
      <c r="A139" s="31" t="s">
        <v>188</v>
      </c>
      <c r="B139" s="31"/>
      <c r="C139" s="31"/>
      <c r="D139" s="31"/>
      <c r="E139" s="31"/>
      <c r="F139" s="31"/>
      <c r="G139" s="31"/>
      <c r="H139" s="77" t="s">
        <v>59</v>
      </c>
      <c r="I139" s="77"/>
      <c r="J139" s="55">
        <v>9750</v>
      </c>
      <c r="K139" s="56">
        <v>1</v>
      </c>
      <c r="M139" s="42">
        <v>0</v>
      </c>
      <c r="O139" s="29"/>
      <c r="P139" s="54">
        <f t="shared" si="1"/>
        <v>0</v>
      </c>
      <c r="Q139" s="90"/>
      <c r="S139" s="76"/>
    </row>
    <row r="140" spans="1:19" ht="15.75" customHeight="1" x14ac:dyDescent="0.25">
      <c r="A140" s="31" t="s">
        <v>189</v>
      </c>
      <c r="B140" s="31"/>
      <c r="C140" s="31"/>
      <c r="D140" s="31"/>
      <c r="E140" s="31"/>
      <c r="F140" s="31"/>
      <c r="G140" s="31"/>
      <c r="H140" s="77" t="s">
        <v>59</v>
      </c>
      <c r="I140" s="77"/>
      <c r="J140" s="55">
        <v>9750</v>
      </c>
      <c r="K140" s="56">
        <v>1</v>
      </c>
      <c r="M140" s="42">
        <v>0</v>
      </c>
      <c r="O140" s="29"/>
      <c r="P140" s="54">
        <f t="shared" si="1"/>
        <v>0</v>
      </c>
      <c r="Q140" s="90"/>
      <c r="S140" s="76"/>
    </row>
    <row r="141" spans="1:19" ht="15.75" customHeight="1" x14ac:dyDescent="0.25">
      <c r="A141" s="31" t="s">
        <v>190</v>
      </c>
      <c r="B141" s="31"/>
      <c r="C141" s="31"/>
      <c r="D141" s="31"/>
      <c r="E141" s="31"/>
      <c r="F141" s="31"/>
      <c r="G141" s="31"/>
      <c r="H141" s="77" t="s">
        <v>59</v>
      </c>
      <c r="I141" s="77"/>
      <c r="J141" s="55">
        <v>9750</v>
      </c>
      <c r="K141" s="56">
        <v>1</v>
      </c>
      <c r="M141" s="42">
        <v>0</v>
      </c>
      <c r="O141" s="29"/>
      <c r="P141" s="54">
        <f t="shared" si="1"/>
        <v>0</v>
      </c>
      <c r="Q141" s="90"/>
      <c r="S141" s="76"/>
    </row>
    <row r="142" spans="1:19" ht="15.75" customHeight="1" x14ac:dyDescent="0.25">
      <c r="A142" s="31" t="s">
        <v>191</v>
      </c>
      <c r="B142" s="31"/>
      <c r="C142" s="31"/>
      <c r="D142" s="31"/>
      <c r="E142" s="31"/>
      <c r="F142" s="31"/>
      <c r="G142" s="31"/>
      <c r="H142" s="77" t="s">
        <v>59</v>
      </c>
      <c r="I142" s="77"/>
      <c r="J142" s="55">
        <v>9750</v>
      </c>
      <c r="K142" s="56">
        <v>1</v>
      </c>
      <c r="M142" s="42">
        <v>0</v>
      </c>
      <c r="O142" s="29"/>
      <c r="P142" s="54">
        <f t="shared" si="1"/>
        <v>0</v>
      </c>
      <c r="Q142" s="90"/>
      <c r="S142" s="76"/>
    </row>
    <row r="143" spans="1:19" ht="15.75" customHeight="1" x14ac:dyDescent="0.25">
      <c r="A143" s="31" t="s">
        <v>192</v>
      </c>
      <c r="B143" s="31"/>
      <c r="C143" s="31"/>
      <c r="D143" s="31"/>
      <c r="E143" s="31"/>
      <c r="F143" s="31"/>
      <c r="G143" s="31"/>
      <c r="H143" s="77" t="s">
        <v>59</v>
      </c>
      <c r="I143" s="77"/>
      <c r="J143" s="55">
        <v>9750</v>
      </c>
      <c r="K143" s="56">
        <v>1</v>
      </c>
      <c r="M143" s="42">
        <v>0</v>
      </c>
      <c r="O143" s="29"/>
      <c r="P143" s="54">
        <f t="shared" si="1"/>
        <v>0</v>
      </c>
      <c r="Q143" s="90"/>
      <c r="S143" s="76"/>
    </row>
    <row r="144" spans="1:19" ht="15.75" customHeight="1" x14ac:dyDescent="0.25">
      <c r="A144" s="31" t="s">
        <v>193</v>
      </c>
      <c r="B144" s="31"/>
      <c r="C144" s="31"/>
      <c r="D144" s="31"/>
      <c r="E144" s="31"/>
      <c r="F144" s="31"/>
      <c r="G144" s="31"/>
      <c r="H144" s="77" t="s">
        <v>59</v>
      </c>
      <c r="I144" s="77"/>
      <c r="J144" s="55">
        <v>9750</v>
      </c>
      <c r="K144" s="56">
        <v>1</v>
      </c>
      <c r="M144" s="42">
        <v>0</v>
      </c>
      <c r="O144" s="29"/>
      <c r="P144" s="54">
        <f t="shared" si="1"/>
        <v>0</v>
      </c>
      <c r="Q144" s="90"/>
      <c r="S144" s="76"/>
    </row>
    <row r="145" spans="1:19" ht="15.75" customHeight="1" x14ac:dyDescent="0.25">
      <c r="A145" s="31" t="s">
        <v>194</v>
      </c>
      <c r="B145" s="31"/>
      <c r="C145" s="31"/>
      <c r="D145" s="31"/>
      <c r="E145" s="31"/>
      <c r="F145" s="31"/>
      <c r="G145" s="31"/>
      <c r="H145" s="77" t="s">
        <v>59</v>
      </c>
      <c r="I145" s="77"/>
      <c r="J145" s="55">
        <v>9750</v>
      </c>
      <c r="K145" s="56">
        <v>1</v>
      </c>
      <c r="M145" s="42">
        <v>0</v>
      </c>
      <c r="O145" s="29"/>
      <c r="P145" s="54">
        <f t="shared" si="1"/>
        <v>0</v>
      </c>
      <c r="Q145" s="90"/>
      <c r="S145" s="76"/>
    </row>
    <row r="146" spans="1:19" ht="15.75" customHeight="1" x14ac:dyDescent="0.25">
      <c r="A146" s="31" t="s">
        <v>195</v>
      </c>
      <c r="B146" s="31"/>
      <c r="C146" s="31"/>
      <c r="D146" s="31"/>
      <c r="E146" s="31"/>
      <c r="F146" s="31"/>
      <c r="G146" s="31"/>
      <c r="H146" s="77" t="s">
        <v>59</v>
      </c>
      <c r="I146" s="77"/>
      <c r="J146" s="55">
        <v>9750</v>
      </c>
      <c r="K146" s="56">
        <v>1</v>
      </c>
      <c r="M146" s="42">
        <v>0</v>
      </c>
      <c r="O146" s="29"/>
      <c r="P146" s="54">
        <f t="shared" ref="P146:P209" si="2">M146+($M$6/$K$6)+($M$9/$K$9)+IF(OR($B$15=H146,$D$15=H146,$F$15=H146),$M$15/$K$15,0)</f>
        <v>0</v>
      </c>
      <c r="Q146" s="90"/>
      <c r="S146" s="76"/>
    </row>
    <row r="147" spans="1:19" ht="15.75" customHeight="1" x14ac:dyDescent="0.25">
      <c r="A147" s="31" t="s">
        <v>196</v>
      </c>
      <c r="B147" s="31"/>
      <c r="C147" s="31"/>
      <c r="D147" s="31"/>
      <c r="E147" s="31"/>
      <c r="F147" s="31"/>
      <c r="G147" s="31"/>
      <c r="H147" s="77" t="s">
        <v>59</v>
      </c>
      <c r="I147" s="77"/>
      <c r="J147" s="55">
        <v>9750</v>
      </c>
      <c r="K147" s="56">
        <v>1</v>
      </c>
      <c r="M147" s="42">
        <v>0</v>
      </c>
      <c r="O147" s="29"/>
      <c r="P147" s="54">
        <f t="shared" si="2"/>
        <v>0</v>
      </c>
      <c r="Q147" s="90"/>
      <c r="S147" s="76"/>
    </row>
    <row r="148" spans="1:19" ht="15.75" customHeight="1" x14ac:dyDescent="0.25">
      <c r="A148" s="31" t="s">
        <v>197</v>
      </c>
      <c r="B148" s="31"/>
      <c r="C148" s="31"/>
      <c r="D148" s="31"/>
      <c r="E148" s="31"/>
      <c r="F148" s="31"/>
      <c r="G148" s="31"/>
      <c r="H148" s="77" t="s">
        <v>59</v>
      </c>
      <c r="I148" s="77"/>
      <c r="J148" s="55">
        <v>9750</v>
      </c>
      <c r="K148" s="56">
        <v>1</v>
      </c>
      <c r="M148" s="42">
        <v>0</v>
      </c>
      <c r="O148" s="29"/>
      <c r="P148" s="54">
        <f t="shared" si="2"/>
        <v>0</v>
      </c>
      <c r="Q148" s="90"/>
      <c r="S148" s="76"/>
    </row>
    <row r="149" spans="1:19" ht="15.75" customHeight="1" x14ac:dyDescent="0.25">
      <c r="A149" s="31" t="s">
        <v>198</v>
      </c>
      <c r="B149" s="31"/>
      <c r="C149" s="31"/>
      <c r="D149" s="31"/>
      <c r="E149" s="31"/>
      <c r="F149" s="31"/>
      <c r="G149" s="31"/>
      <c r="H149" s="77" t="s">
        <v>59</v>
      </c>
      <c r="I149" s="77"/>
      <c r="J149" s="55">
        <v>9750</v>
      </c>
      <c r="K149" s="56">
        <v>1</v>
      </c>
      <c r="M149" s="42">
        <v>0</v>
      </c>
      <c r="O149" s="29"/>
      <c r="P149" s="54">
        <f t="shared" si="2"/>
        <v>0</v>
      </c>
      <c r="Q149" s="90"/>
      <c r="S149" s="76"/>
    </row>
    <row r="150" spans="1:19" ht="15.75" customHeight="1" x14ac:dyDescent="0.25">
      <c r="A150" s="31" t="s">
        <v>199</v>
      </c>
      <c r="B150" s="31"/>
      <c r="C150" s="31"/>
      <c r="D150" s="31"/>
      <c r="E150" s="31"/>
      <c r="F150" s="31"/>
      <c r="G150" s="31"/>
      <c r="H150" s="77" t="s">
        <v>59</v>
      </c>
      <c r="I150" s="77"/>
      <c r="J150" s="55">
        <v>9750</v>
      </c>
      <c r="K150" s="56">
        <v>1</v>
      </c>
      <c r="M150" s="42">
        <v>0</v>
      </c>
      <c r="O150" s="29"/>
      <c r="P150" s="54">
        <f t="shared" si="2"/>
        <v>0</v>
      </c>
      <c r="Q150" s="90"/>
      <c r="S150" s="76"/>
    </row>
    <row r="151" spans="1:19" ht="15.75" customHeight="1" x14ac:dyDescent="0.25">
      <c r="A151" s="31" t="s">
        <v>200</v>
      </c>
      <c r="B151" s="31"/>
      <c r="C151" s="31"/>
      <c r="D151" s="31"/>
      <c r="E151" s="31"/>
      <c r="F151" s="31"/>
      <c r="G151" s="31"/>
      <c r="H151" s="77" t="s">
        <v>59</v>
      </c>
      <c r="I151" s="77"/>
      <c r="J151" s="55">
        <v>9750</v>
      </c>
      <c r="K151" s="56">
        <v>1</v>
      </c>
      <c r="M151" s="42">
        <v>0</v>
      </c>
      <c r="O151" s="29"/>
      <c r="P151" s="54">
        <f t="shared" si="2"/>
        <v>0</v>
      </c>
      <c r="Q151" s="90"/>
      <c r="S151" s="76"/>
    </row>
    <row r="152" spans="1:19" ht="15.75" customHeight="1" x14ac:dyDescent="0.25">
      <c r="A152" s="31" t="s">
        <v>201</v>
      </c>
      <c r="B152" s="31"/>
      <c r="C152" s="31"/>
      <c r="D152" s="31"/>
      <c r="E152" s="31"/>
      <c r="F152" s="31"/>
      <c r="G152" s="31"/>
      <c r="H152" s="77" t="s">
        <v>59</v>
      </c>
      <c r="I152" s="77"/>
      <c r="J152" s="55">
        <v>9750</v>
      </c>
      <c r="K152" s="56">
        <v>1</v>
      </c>
      <c r="M152" s="42">
        <v>0</v>
      </c>
      <c r="O152" s="29"/>
      <c r="P152" s="54">
        <f t="shared" si="2"/>
        <v>0</v>
      </c>
      <c r="Q152" s="90"/>
      <c r="S152" s="76"/>
    </row>
    <row r="153" spans="1:19" ht="15.75" customHeight="1" x14ac:dyDescent="0.25">
      <c r="A153" s="31" t="s">
        <v>202</v>
      </c>
      <c r="B153" s="31"/>
      <c r="C153" s="31"/>
      <c r="D153" s="31"/>
      <c r="E153" s="31"/>
      <c r="F153" s="31"/>
      <c r="G153" s="31"/>
      <c r="H153" s="77" t="s">
        <v>59</v>
      </c>
      <c r="I153" s="77"/>
      <c r="J153" s="55">
        <v>9750</v>
      </c>
      <c r="K153" s="56">
        <v>1</v>
      </c>
      <c r="M153" s="42">
        <v>0</v>
      </c>
      <c r="O153" s="29"/>
      <c r="P153" s="54">
        <f t="shared" si="2"/>
        <v>0</v>
      </c>
      <c r="Q153" s="90"/>
      <c r="S153" s="76"/>
    </row>
    <row r="154" spans="1:19" ht="15.75" customHeight="1" x14ac:dyDescent="0.25">
      <c r="A154" s="31" t="s">
        <v>203</v>
      </c>
      <c r="B154" s="31"/>
      <c r="C154" s="31"/>
      <c r="D154" s="31"/>
      <c r="E154" s="31"/>
      <c r="F154" s="31"/>
      <c r="G154" s="31"/>
      <c r="H154" s="77" t="s">
        <v>59</v>
      </c>
      <c r="I154" s="77"/>
      <c r="J154" s="55">
        <v>9750</v>
      </c>
      <c r="K154" s="56">
        <v>1</v>
      </c>
      <c r="M154" s="42">
        <v>0</v>
      </c>
      <c r="O154" s="29"/>
      <c r="P154" s="54">
        <f t="shared" si="2"/>
        <v>0</v>
      </c>
      <c r="Q154" s="90"/>
      <c r="S154" s="76"/>
    </row>
    <row r="155" spans="1:19" ht="15.75" customHeight="1" x14ac:dyDescent="0.25">
      <c r="A155" s="31" t="s">
        <v>204</v>
      </c>
      <c r="B155" s="31"/>
      <c r="C155" s="31"/>
      <c r="D155" s="31"/>
      <c r="E155" s="31"/>
      <c r="F155" s="31"/>
      <c r="G155" s="31"/>
      <c r="H155" s="77" t="s">
        <v>59</v>
      </c>
      <c r="I155" s="77"/>
      <c r="J155" s="55">
        <v>9750</v>
      </c>
      <c r="K155" s="56">
        <v>1</v>
      </c>
      <c r="M155" s="42">
        <v>0</v>
      </c>
      <c r="O155" s="29"/>
      <c r="P155" s="54">
        <f t="shared" si="2"/>
        <v>0</v>
      </c>
      <c r="Q155" s="90"/>
      <c r="S155" s="76"/>
    </row>
    <row r="156" spans="1:19" ht="15.75" customHeight="1" x14ac:dyDescent="0.25">
      <c r="A156" s="31" t="s">
        <v>205</v>
      </c>
      <c r="B156" s="31"/>
      <c r="C156" s="31"/>
      <c r="D156" s="31"/>
      <c r="E156" s="31"/>
      <c r="F156" s="31"/>
      <c r="G156" s="31"/>
      <c r="H156" s="77" t="s">
        <v>59</v>
      </c>
      <c r="I156" s="77"/>
      <c r="J156" s="55">
        <v>9750</v>
      </c>
      <c r="K156" s="56">
        <v>1</v>
      </c>
      <c r="M156" s="42">
        <v>0</v>
      </c>
      <c r="O156" s="29"/>
      <c r="P156" s="54">
        <f t="shared" si="2"/>
        <v>0</v>
      </c>
      <c r="Q156" s="90"/>
      <c r="S156" s="76"/>
    </row>
    <row r="157" spans="1:19" ht="15.75" customHeight="1" x14ac:dyDescent="0.25">
      <c r="A157" s="31" t="s">
        <v>206</v>
      </c>
      <c r="B157" s="31"/>
      <c r="C157" s="31"/>
      <c r="D157" s="31"/>
      <c r="E157" s="31"/>
      <c r="F157" s="31"/>
      <c r="G157" s="31"/>
      <c r="H157" s="77" t="s">
        <v>59</v>
      </c>
      <c r="I157" s="77"/>
      <c r="J157" s="55">
        <v>9750</v>
      </c>
      <c r="K157" s="56">
        <v>1</v>
      </c>
      <c r="M157" s="42">
        <v>0</v>
      </c>
      <c r="O157" s="29"/>
      <c r="P157" s="54">
        <f t="shared" si="2"/>
        <v>0</v>
      </c>
      <c r="Q157" s="90"/>
      <c r="S157" s="76"/>
    </row>
    <row r="158" spans="1:19" ht="15.75" customHeight="1" x14ac:dyDescent="0.25">
      <c r="A158" s="31" t="s">
        <v>207</v>
      </c>
      <c r="B158" s="31"/>
      <c r="C158" s="31"/>
      <c r="D158" s="31"/>
      <c r="E158" s="31"/>
      <c r="F158" s="31"/>
      <c r="G158" s="31"/>
      <c r="H158" s="77" t="s">
        <v>59</v>
      </c>
      <c r="I158" s="77"/>
      <c r="J158" s="55">
        <v>9750</v>
      </c>
      <c r="K158" s="56">
        <v>1</v>
      </c>
      <c r="M158" s="42">
        <v>0</v>
      </c>
      <c r="O158" s="29"/>
      <c r="P158" s="54">
        <f t="shared" si="2"/>
        <v>0</v>
      </c>
      <c r="Q158" s="90"/>
      <c r="S158" s="76"/>
    </row>
    <row r="159" spans="1:19" ht="15.75" customHeight="1" x14ac:dyDescent="0.25">
      <c r="A159" s="31" t="s">
        <v>208</v>
      </c>
      <c r="B159" s="31"/>
      <c r="C159" s="31"/>
      <c r="D159" s="31"/>
      <c r="E159" s="31"/>
      <c r="F159" s="31"/>
      <c r="G159" s="31"/>
      <c r="H159" s="77" t="s">
        <v>59</v>
      </c>
      <c r="I159" s="77"/>
      <c r="J159" s="55">
        <v>9750</v>
      </c>
      <c r="K159" s="56">
        <v>1</v>
      </c>
      <c r="M159" s="42">
        <v>0</v>
      </c>
      <c r="O159" s="29"/>
      <c r="P159" s="54">
        <f t="shared" si="2"/>
        <v>0</v>
      </c>
      <c r="Q159" s="90"/>
      <c r="S159" s="76"/>
    </row>
    <row r="160" spans="1:19" ht="15.75" customHeight="1" x14ac:dyDescent="0.25">
      <c r="A160" s="31" t="s">
        <v>209</v>
      </c>
      <c r="B160" s="31"/>
      <c r="C160" s="31"/>
      <c r="D160" s="31"/>
      <c r="E160" s="31"/>
      <c r="F160" s="31"/>
      <c r="G160" s="31"/>
      <c r="H160" s="77" t="s">
        <v>59</v>
      </c>
      <c r="I160" s="77"/>
      <c r="J160" s="55">
        <v>9750</v>
      </c>
      <c r="K160" s="56">
        <v>1</v>
      </c>
      <c r="M160" s="42">
        <v>0</v>
      </c>
      <c r="O160" s="29"/>
      <c r="P160" s="54">
        <f t="shared" si="2"/>
        <v>0</v>
      </c>
      <c r="Q160" s="90"/>
      <c r="S160" s="76"/>
    </row>
    <row r="161" spans="1:19" ht="15.75" customHeight="1" x14ac:dyDescent="0.25">
      <c r="A161" s="31" t="s">
        <v>210</v>
      </c>
      <c r="B161" s="31"/>
      <c r="C161" s="31"/>
      <c r="D161" s="31"/>
      <c r="E161" s="31"/>
      <c r="F161" s="31"/>
      <c r="G161" s="31"/>
      <c r="H161" s="77" t="s">
        <v>59</v>
      </c>
      <c r="I161" s="77"/>
      <c r="J161" s="55">
        <v>9750</v>
      </c>
      <c r="K161" s="56">
        <v>1</v>
      </c>
      <c r="M161" s="42">
        <v>0</v>
      </c>
      <c r="O161" s="29"/>
      <c r="P161" s="54">
        <f t="shared" si="2"/>
        <v>0</v>
      </c>
      <c r="Q161" s="90"/>
      <c r="S161" s="76"/>
    </row>
    <row r="162" spans="1:19" ht="15.75" customHeight="1" x14ac:dyDescent="0.25">
      <c r="A162" s="31" t="s">
        <v>211</v>
      </c>
      <c r="B162" s="31"/>
      <c r="C162" s="31"/>
      <c r="D162" s="31"/>
      <c r="E162" s="31"/>
      <c r="F162" s="31"/>
      <c r="G162" s="31"/>
      <c r="H162" s="77" t="s">
        <v>59</v>
      </c>
      <c r="I162" s="77"/>
      <c r="J162" s="55">
        <v>9750</v>
      </c>
      <c r="K162" s="56">
        <v>1</v>
      </c>
      <c r="M162" s="42">
        <v>0</v>
      </c>
      <c r="O162" s="29"/>
      <c r="P162" s="54">
        <f t="shared" si="2"/>
        <v>0</v>
      </c>
      <c r="Q162" s="90"/>
      <c r="S162" s="76"/>
    </row>
    <row r="163" spans="1:19" ht="15.75" customHeight="1" x14ac:dyDescent="0.25">
      <c r="A163" s="31" t="s">
        <v>212</v>
      </c>
      <c r="B163" s="31"/>
      <c r="C163" s="31"/>
      <c r="D163" s="31"/>
      <c r="E163" s="31"/>
      <c r="F163" s="31"/>
      <c r="G163" s="31"/>
      <c r="H163" s="77" t="s">
        <v>59</v>
      </c>
      <c r="I163" s="77"/>
      <c r="J163" s="55">
        <v>9750</v>
      </c>
      <c r="K163" s="56">
        <v>1</v>
      </c>
      <c r="M163" s="42">
        <v>0</v>
      </c>
      <c r="O163" s="29"/>
      <c r="P163" s="54">
        <f t="shared" si="2"/>
        <v>0</v>
      </c>
      <c r="Q163" s="90"/>
      <c r="S163" s="76"/>
    </row>
    <row r="164" spans="1:19" ht="15.75" customHeight="1" x14ac:dyDescent="0.25">
      <c r="A164" s="31" t="s">
        <v>213</v>
      </c>
      <c r="B164" s="31"/>
      <c r="C164" s="31"/>
      <c r="D164" s="31"/>
      <c r="E164" s="31"/>
      <c r="F164" s="31"/>
      <c r="G164" s="31"/>
      <c r="H164" s="77" t="s">
        <v>59</v>
      </c>
      <c r="I164" s="77"/>
      <c r="J164" s="55">
        <v>9750</v>
      </c>
      <c r="K164" s="56">
        <v>1</v>
      </c>
      <c r="M164" s="42">
        <v>0</v>
      </c>
      <c r="O164" s="29"/>
      <c r="P164" s="54">
        <f t="shared" si="2"/>
        <v>0</v>
      </c>
      <c r="Q164" s="90"/>
      <c r="S164" s="76"/>
    </row>
    <row r="165" spans="1:19" ht="15.75" customHeight="1" x14ac:dyDescent="0.25">
      <c r="A165" s="31" t="s">
        <v>214</v>
      </c>
      <c r="B165" s="31"/>
      <c r="C165" s="31"/>
      <c r="D165" s="31"/>
      <c r="E165" s="31"/>
      <c r="F165" s="31"/>
      <c r="G165" s="31"/>
      <c r="H165" s="77" t="s">
        <v>59</v>
      </c>
      <c r="I165" s="77"/>
      <c r="J165" s="55">
        <v>9750</v>
      </c>
      <c r="K165" s="56">
        <v>1</v>
      </c>
      <c r="M165" s="42">
        <v>0</v>
      </c>
      <c r="O165" s="29"/>
      <c r="P165" s="54">
        <f t="shared" si="2"/>
        <v>0</v>
      </c>
      <c r="Q165" s="90"/>
      <c r="S165" s="76"/>
    </row>
    <row r="166" spans="1:19" ht="15.75" customHeight="1" x14ac:dyDescent="0.25">
      <c r="A166" s="31" t="s">
        <v>215</v>
      </c>
      <c r="B166" s="31"/>
      <c r="C166" s="31"/>
      <c r="D166" s="31"/>
      <c r="E166" s="31"/>
      <c r="F166" s="31"/>
      <c r="G166" s="31"/>
      <c r="H166" s="77" t="s">
        <v>59</v>
      </c>
      <c r="I166" s="77"/>
      <c r="J166" s="55">
        <v>9750</v>
      </c>
      <c r="K166" s="56">
        <v>1</v>
      </c>
      <c r="M166" s="42">
        <v>0</v>
      </c>
      <c r="O166" s="29"/>
      <c r="P166" s="54">
        <f t="shared" si="2"/>
        <v>0</v>
      </c>
      <c r="Q166" s="90"/>
      <c r="S166" s="76"/>
    </row>
    <row r="167" spans="1:19" ht="15.75" customHeight="1" x14ac:dyDescent="0.25">
      <c r="A167" s="31" t="s">
        <v>216</v>
      </c>
      <c r="B167" s="31"/>
      <c r="C167" s="31"/>
      <c r="D167" s="31"/>
      <c r="E167" s="31"/>
      <c r="F167" s="31"/>
      <c r="G167" s="31"/>
      <c r="H167" s="77" t="s">
        <v>59</v>
      </c>
      <c r="I167" s="77"/>
      <c r="J167" s="55">
        <v>9750</v>
      </c>
      <c r="K167" s="56">
        <v>1</v>
      </c>
      <c r="M167" s="42">
        <v>0</v>
      </c>
      <c r="O167" s="29"/>
      <c r="P167" s="54">
        <f t="shared" si="2"/>
        <v>0</v>
      </c>
      <c r="Q167" s="94" t="str">
        <f>A9</f>
        <v>England</v>
      </c>
      <c r="S167" s="76"/>
    </row>
    <row r="168" spans="1:19" ht="15.75" customHeight="1" x14ac:dyDescent="0.25">
      <c r="A168" s="31" t="s">
        <v>217</v>
      </c>
      <c r="B168" s="31"/>
      <c r="C168" s="31"/>
      <c r="D168" s="31"/>
      <c r="E168" s="31"/>
      <c r="F168" s="31"/>
      <c r="G168" s="31"/>
      <c r="H168" s="77" t="s">
        <v>59</v>
      </c>
      <c r="I168" s="77"/>
      <c r="J168" s="55">
        <v>9750</v>
      </c>
      <c r="K168" s="56">
        <v>1</v>
      </c>
      <c r="M168" s="42">
        <v>0</v>
      </c>
      <c r="O168" s="29"/>
      <c r="P168" s="54">
        <f t="shared" si="2"/>
        <v>0</v>
      </c>
      <c r="Q168" s="90"/>
      <c r="S168" s="76"/>
    </row>
    <row r="169" spans="1:19" ht="15.75" customHeight="1" x14ac:dyDescent="0.25">
      <c r="A169" s="31" t="s">
        <v>218</v>
      </c>
      <c r="B169" s="31"/>
      <c r="C169" s="31"/>
      <c r="D169" s="31"/>
      <c r="E169" s="31"/>
      <c r="F169" s="31"/>
      <c r="G169" s="31"/>
      <c r="H169" s="77" t="s">
        <v>59</v>
      </c>
      <c r="I169" s="77"/>
      <c r="J169" s="55">
        <v>9750</v>
      </c>
      <c r="K169" s="56">
        <v>1</v>
      </c>
      <c r="M169" s="42">
        <v>0</v>
      </c>
      <c r="O169" s="29"/>
      <c r="P169" s="54">
        <f t="shared" si="2"/>
        <v>0</v>
      </c>
      <c r="Q169" s="90"/>
      <c r="S169" s="76"/>
    </row>
    <row r="170" spans="1:19" ht="15.75" customHeight="1" x14ac:dyDescent="0.25">
      <c r="A170" s="31" t="s">
        <v>219</v>
      </c>
      <c r="B170" s="31"/>
      <c r="C170" s="31"/>
      <c r="D170" s="31"/>
      <c r="E170" s="31"/>
      <c r="F170" s="31"/>
      <c r="G170" s="31"/>
      <c r="H170" s="77" t="s">
        <v>59</v>
      </c>
      <c r="I170" s="77"/>
      <c r="J170" s="55">
        <v>9750</v>
      </c>
      <c r="K170" s="56">
        <v>1</v>
      </c>
      <c r="M170" s="42">
        <v>0</v>
      </c>
      <c r="O170" s="29"/>
      <c r="P170" s="54">
        <f t="shared" si="2"/>
        <v>0</v>
      </c>
      <c r="Q170" s="90"/>
      <c r="S170" s="76"/>
    </row>
    <row r="171" spans="1:19" ht="15.75" customHeight="1" x14ac:dyDescent="0.25">
      <c r="A171" s="31" t="s">
        <v>220</v>
      </c>
      <c r="B171" s="31"/>
      <c r="C171" s="31"/>
      <c r="D171" s="31"/>
      <c r="E171" s="31"/>
      <c r="F171" s="31"/>
      <c r="G171" s="31"/>
      <c r="H171" s="77" t="s">
        <v>59</v>
      </c>
      <c r="I171" s="77"/>
      <c r="J171" s="55">
        <v>9750</v>
      </c>
      <c r="K171" s="56">
        <v>1</v>
      </c>
      <c r="M171" s="42">
        <v>0</v>
      </c>
      <c r="O171" s="29"/>
      <c r="P171" s="54">
        <f t="shared" si="2"/>
        <v>0</v>
      </c>
      <c r="Q171" s="90"/>
      <c r="S171" s="76"/>
    </row>
    <row r="172" spans="1:19" ht="15.75" customHeight="1" x14ac:dyDescent="0.25">
      <c r="A172" s="31" t="s">
        <v>221</v>
      </c>
      <c r="B172" s="31"/>
      <c r="C172" s="31"/>
      <c r="D172" s="31"/>
      <c r="E172" s="31"/>
      <c r="F172" s="31"/>
      <c r="G172" s="31"/>
      <c r="H172" s="77" t="s">
        <v>59</v>
      </c>
      <c r="I172" s="77"/>
      <c r="J172" s="55">
        <v>9750</v>
      </c>
      <c r="K172" s="56">
        <v>1</v>
      </c>
      <c r="M172" s="42">
        <v>0</v>
      </c>
      <c r="O172" s="29"/>
      <c r="P172" s="54">
        <f t="shared" si="2"/>
        <v>0</v>
      </c>
      <c r="Q172" s="90"/>
      <c r="S172" s="76"/>
    </row>
    <row r="173" spans="1:19" ht="15.75" customHeight="1" x14ac:dyDescent="0.25">
      <c r="A173" s="31" t="s">
        <v>222</v>
      </c>
      <c r="B173" s="31"/>
      <c r="C173" s="31"/>
      <c r="D173" s="31"/>
      <c r="E173" s="31"/>
      <c r="F173" s="31"/>
      <c r="G173" s="31"/>
      <c r="H173" s="77" t="s">
        <v>59</v>
      </c>
      <c r="I173" s="77"/>
      <c r="J173" s="55">
        <v>9750</v>
      </c>
      <c r="K173" s="56">
        <v>1</v>
      </c>
      <c r="M173" s="42">
        <v>0</v>
      </c>
      <c r="O173" s="29"/>
      <c r="P173" s="54">
        <f t="shared" si="2"/>
        <v>0</v>
      </c>
      <c r="Q173" s="90"/>
      <c r="S173" s="76"/>
    </row>
    <row r="174" spans="1:19" ht="15.75" customHeight="1" x14ac:dyDescent="0.25">
      <c r="A174" s="31" t="s">
        <v>223</v>
      </c>
      <c r="B174" s="31"/>
      <c r="C174" s="31"/>
      <c r="D174" s="31"/>
      <c r="E174" s="31"/>
      <c r="F174" s="31"/>
      <c r="G174" s="31"/>
      <c r="H174" s="77" t="s">
        <v>59</v>
      </c>
      <c r="I174" s="77"/>
      <c r="J174" s="55">
        <v>9750</v>
      </c>
      <c r="K174" s="56">
        <v>1</v>
      </c>
      <c r="M174" s="42">
        <v>0</v>
      </c>
      <c r="O174" s="29"/>
      <c r="P174" s="54">
        <f t="shared" si="2"/>
        <v>0</v>
      </c>
      <c r="Q174" s="90"/>
      <c r="S174" s="76"/>
    </row>
    <row r="175" spans="1:19" ht="15.75" customHeight="1" x14ac:dyDescent="0.25">
      <c r="A175" s="31" t="s">
        <v>224</v>
      </c>
      <c r="B175" s="31"/>
      <c r="C175" s="31"/>
      <c r="D175" s="31"/>
      <c r="E175" s="31"/>
      <c r="F175" s="31"/>
      <c r="G175" s="31"/>
      <c r="H175" s="77" t="s">
        <v>59</v>
      </c>
      <c r="I175" s="77"/>
      <c r="J175" s="55">
        <v>9750</v>
      </c>
      <c r="K175" s="56">
        <v>1</v>
      </c>
      <c r="M175" s="42">
        <v>0</v>
      </c>
      <c r="O175" s="29"/>
      <c r="P175" s="54">
        <f t="shared" si="2"/>
        <v>0</v>
      </c>
      <c r="Q175" s="90"/>
      <c r="S175" s="76"/>
    </row>
    <row r="176" spans="1:19" ht="15.75" customHeight="1" x14ac:dyDescent="0.25">
      <c r="A176" s="31" t="s">
        <v>225</v>
      </c>
      <c r="B176" s="31"/>
      <c r="C176" s="31"/>
      <c r="D176" s="31"/>
      <c r="E176" s="31"/>
      <c r="F176" s="31"/>
      <c r="G176" s="31"/>
      <c r="H176" s="77" t="s">
        <v>59</v>
      </c>
      <c r="I176" s="77"/>
      <c r="J176" s="55">
        <v>9750</v>
      </c>
      <c r="K176" s="56">
        <v>1</v>
      </c>
      <c r="M176" s="42">
        <v>0</v>
      </c>
      <c r="O176" s="29"/>
      <c r="P176" s="54">
        <f t="shared" si="2"/>
        <v>0</v>
      </c>
      <c r="Q176" s="90"/>
      <c r="S176" s="76"/>
    </row>
    <row r="177" spans="1:19" ht="15.75" customHeight="1" x14ac:dyDescent="0.25">
      <c r="A177" s="31" t="s">
        <v>226</v>
      </c>
      <c r="B177" s="31"/>
      <c r="C177" s="31"/>
      <c r="D177" s="31"/>
      <c r="E177" s="31"/>
      <c r="F177" s="31"/>
      <c r="G177" s="31"/>
      <c r="H177" s="77" t="s">
        <v>59</v>
      </c>
      <c r="I177" s="77"/>
      <c r="J177" s="55">
        <v>9750</v>
      </c>
      <c r="K177" s="56">
        <v>1</v>
      </c>
      <c r="M177" s="42">
        <v>0</v>
      </c>
      <c r="O177" s="29"/>
      <c r="P177" s="54">
        <f t="shared" si="2"/>
        <v>0</v>
      </c>
      <c r="Q177" s="90"/>
      <c r="S177" s="76"/>
    </row>
    <row r="178" spans="1:19" ht="15.75" customHeight="1" x14ac:dyDescent="0.25">
      <c r="A178" s="31" t="s">
        <v>227</v>
      </c>
      <c r="B178" s="31"/>
      <c r="C178" s="31"/>
      <c r="D178" s="31"/>
      <c r="E178" s="31"/>
      <c r="F178" s="31"/>
      <c r="G178" s="31"/>
      <c r="H178" s="77" t="s">
        <v>59</v>
      </c>
      <c r="I178" s="77"/>
      <c r="J178" s="55">
        <v>9750</v>
      </c>
      <c r="K178" s="56">
        <v>1</v>
      </c>
      <c r="M178" s="42">
        <v>0</v>
      </c>
      <c r="O178" s="29"/>
      <c r="P178" s="54">
        <f t="shared" si="2"/>
        <v>0</v>
      </c>
      <c r="Q178" s="90"/>
      <c r="S178" s="76"/>
    </row>
    <row r="179" spans="1:19" ht="15.75" customHeight="1" x14ac:dyDescent="0.25">
      <c r="A179" s="31" t="s">
        <v>228</v>
      </c>
      <c r="B179" s="31"/>
      <c r="C179" s="31"/>
      <c r="D179" s="31"/>
      <c r="E179" s="31"/>
      <c r="F179" s="31"/>
      <c r="G179" s="31"/>
      <c r="H179" s="77" t="s">
        <v>59</v>
      </c>
      <c r="I179" s="77"/>
      <c r="J179" s="55">
        <v>9750</v>
      </c>
      <c r="K179" s="56">
        <v>1</v>
      </c>
      <c r="M179" s="42">
        <v>0</v>
      </c>
      <c r="O179" s="29"/>
      <c r="P179" s="54">
        <f t="shared" si="2"/>
        <v>0</v>
      </c>
      <c r="Q179" s="90"/>
      <c r="S179" s="76"/>
    </row>
    <row r="180" spans="1:19" ht="15.75" customHeight="1" x14ac:dyDescent="0.25">
      <c r="A180" s="31" t="s">
        <v>229</v>
      </c>
      <c r="B180" s="31"/>
      <c r="C180" s="31"/>
      <c r="D180" s="31"/>
      <c r="E180" s="31"/>
      <c r="F180" s="31"/>
      <c r="G180" s="31"/>
      <c r="H180" s="77" t="s">
        <v>59</v>
      </c>
      <c r="I180" s="77"/>
      <c r="J180" s="55">
        <v>9750</v>
      </c>
      <c r="K180" s="56">
        <v>1</v>
      </c>
      <c r="M180" s="42">
        <v>0</v>
      </c>
      <c r="O180" s="29"/>
      <c r="P180" s="54">
        <f t="shared" si="2"/>
        <v>0</v>
      </c>
      <c r="Q180" s="90"/>
      <c r="S180" s="76"/>
    </row>
    <row r="181" spans="1:19" ht="15.75" customHeight="1" x14ac:dyDescent="0.25">
      <c r="A181" s="31" t="s">
        <v>230</v>
      </c>
      <c r="B181" s="31"/>
      <c r="C181" s="31"/>
      <c r="D181" s="31"/>
      <c r="E181" s="31"/>
      <c r="F181" s="31"/>
      <c r="G181" s="31"/>
      <c r="H181" s="77" t="s">
        <v>59</v>
      </c>
      <c r="I181" s="77"/>
      <c r="J181" s="55">
        <v>9750</v>
      </c>
      <c r="K181" s="56">
        <v>1</v>
      </c>
      <c r="M181" s="42">
        <v>0</v>
      </c>
      <c r="O181" s="29"/>
      <c r="P181" s="54">
        <f t="shared" si="2"/>
        <v>0</v>
      </c>
      <c r="Q181" s="90"/>
      <c r="S181" s="76"/>
    </row>
    <row r="182" spans="1:19" ht="15.75" customHeight="1" x14ac:dyDescent="0.25">
      <c r="A182" s="31" t="s">
        <v>231</v>
      </c>
      <c r="B182" s="31"/>
      <c r="C182" s="31"/>
      <c r="D182" s="31"/>
      <c r="E182" s="31"/>
      <c r="F182" s="31"/>
      <c r="G182" s="31"/>
      <c r="H182" s="77" t="s">
        <v>59</v>
      </c>
      <c r="I182" s="77"/>
      <c r="J182" s="55">
        <v>9750</v>
      </c>
      <c r="K182" s="56">
        <v>1</v>
      </c>
      <c r="M182" s="42">
        <v>0</v>
      </c>
      <c r="O182" s="29"/>
      <c r="P182" s="54">
        <f t="shared" si="2"/>
        <v>0</v>
      </c>
      <c r="Q182" s="90"/>
      <c r="S182" s="76"/>
    </row>
    <row r="183" spans="1:19" ht="15.75" customHeight="1" x14ac:dyDescent="0.25">
      <c r="A183" s="31" t="s">
        <v>232</v>
      </c>
      <c r="B183" s="31"/>
      <c r="C183" s="31"/>
      <c r="D183" s="31"/>
      <c r="E183" s="31"/>
      <c r="F183" s="31"/>
      <c r="G183" s="31"/>
      <c r="H183" s="77" t="s">
        <v>59</v>
      </c>
      <c r="I183" s="77"/>
      <c r="J183" s="55">
        <v>9750</v>
      </c>
      <c r="K183" s="56">
        <v>1</v>
      </c>
      <c r="M183" s="42">
        <v>0</v>
      </c>
      <c r="O183" s="29"/>
      <c r="P183" s="54">
        <f t="shared" si="2"/>
        <v>0</v>
      </c>
      <c r="Q183" s="90"/>
      <c r="S183" s="76"/>
    </row>
    <row r="184" spans="1:19" ht="15.75" customHeight="1" x14ac:dyDescent="0.25">
      <c r="A184" s="31" t="s">
        <v>233</v>
      </c>
      <c r="B184" s="31"/>
      <c r="C184" s="31"/>
      <c r="D184" s="31"/>
      <c r="E184" s="31"/>
      <c r="F184" s="31"/>
      <c r="G184" s="31"/>
      <c r="H184" s="77" t="s">
        <v>59</v>
      </c>
      <c r="I184" s="77"/>
      <c r="J184" s="55">
        <v>9750</v>
      </c>
      <c r="K184" s="56">
        <v>1</v>
      </c>
      <c r="M184" s="42">
        <v>0</v>
      </c>
      <c r="O184" s="29"/>
      <c r="P184" s="54">
        <f t="shared" si="2"/>
        <v>0</v>
      </c>
      <c r="Q184" s="90"/>
      <c r="S184" s="76"/>
    </row>
    <row r="185" spans="1:19" ht="15.75" customHeight="1" x14ac:dyDescent="0.25">
      <c r="A185" s="31" t="s">
        <v>234</v>
      </c>
      <c r="B185" s="31"/>
      <c r="C185" s="31"/>
      <c r="D185" s="31"/>
      <c r="E185" s="31"/>
      <c r="F185" s="31"/>
      <c r="G185" s="31"/>
      <c r="H185" s="77" t="s">
        <v>59</v>
      </c>
      <c r="I185" s="77"/>
      <c r="J185" s="55">
        <v>9750</v>
      </c>
      <c r="K185" s="56">
        <v>1</v>
      </c>
      <c r="M185" s="42">
        <v>0</v>
      </c>
      <c r="O185" s="29"/>
      <c r="P185" s="54">
        <f t="shared" si="2"/>
        <v>0</v>
      </c>
      <c r="Q185" s="90"/>
      <c r="S185" s="76"/>
    </row>
    <row r="186" spans="1:19" ht="15.75" customHeight="1" x14ac:dyDescent="0.25">
      <c r="A186" s="31" t="s">
        <v>235</v>
      </c>
      <c r="B186" s="31"/>
      <c r="C186" s="31"/>
      <c r="D186" s="31"/>
      <c r="E186" s="31"/>
      <c r="F186" s="31"/>
      <c r="G186" s="31"/>
      <c r="H186" s="77" t="s">
        <v>59</v>
      </c>
      <c r="I186" s="77"/>
      <c r="J186" s="55">
        <v>9750</v>
      </c>
      <c r="K186" s="56">
        <v>1</v>
      </c>
      <c r="M186" s="42">
        <v>0</v>
      </c>
      <c r="O186" s="29"/>
      <c r="P186" s="54">
        <f t="shared" si="2"/>
        <v>0</v>
      </c>
      <c r="Q186" s="90"/>
      <c r="S186" s="76"/>
    </row>
    <row r="187" spans="1:19" ht="15.75" customHeight="1" x14ac:dyDescent="0.25">
      <c r="A187" s="31" t="s">
        <v>236</v>
      </c>
      <c r="B187" s="31"/>
      <c r="C187" s="31"/>
      <c r="D187" s="31"/>
      <c r="E187" s="31"/>
      <c r="F187" s="31"/>
      <c r="G187" s="31"/>
      <c r="H187" s="77" t="s">
        <v>59</v>
      </c>
      <c r="I187" s="77"/>
      <c r="J187" s="55">
        <v>9750</v>
      </c>
      <c r="K187" s="56">
        <v>1</v>
      </c>
      <c r="M187" s="42">
        <v>0</v>
      </c>
      <c r="O187" s="29"/>
      <c r="P187" s="54">
        <f t="shared" si="2"/>
        <v>0</v>
      </c>
      <c r="Q187" s="90"/>
      <c r="S187" s="76"/>
    </row>
    <row r="188" spans="1:19" ht="15.75" customHeight="1" x14ac:dyDescent="0.25">
      <c r="A188" s="31" t="s">
        <v>237</v>
      </c>
      <c r="B188" s="31"/>
      <c r="C188" s="31"/>
      <c r="D188" s="31"/>
      <c r="E188" s="31"/>
      <c r="F188" s="31"/>
      <c r="G188" s="31"/>
      <c r="H188" s="77" t="s">
        <v>59</v>
      </c>
      <c r="I188" s="77"/>
      <c r="J188" s="55">
        <v>9750</v>
      </c>
      <c r="K188" s="56">
        <v>1</v>
      </c>
      <c r="M188" s="42">
        <v>0</v>
      </c>
      <c r="O188" s="29"/>
      <c r="P188" s="54">
        <f t="shared" si="2"/>
        <v>0</v>
      </c>
      <c r="Q188" s="90"/>
      <c r="S188" s="76"/>
    </row>
    <row r="189" spans="1:19" ht="15.75" customHeight="1" x14ac:dyDescent="0.25">
      <c r="A189" s="31" t="s">
        <v>238</v>
      </c>
      <c r="B189" s="31"/>
      <c r="C189" s="31"/>
      <c r="D189" s="31"/>
      <c r="E189" s="31"/>
      <c r="F189" s="31"/>
      <c r="G189" s="31"/>
      <c r="H189" s="77" t="s">
        <v>59</v>
      </c>
      <c r="I189" s="77"/>
      <c r="J189" s="55">
        <v>9750</v>
      </c>
      <c r="K189" s="56">
        <v>1</v>
      </c>
      <c r="M189" s="42">
        <v>0</v>
      </c>
      <c r="O189" s="29"/>
      <c r="P189" s="54">
        <f t="shared" si="2"/>
        <v>0</v>
      </c>
      <c r="Q189" s="90"/>
      <c r="S189" s="76"/>
    </row>
    <row r="190" spans="1:19" ht="15.75" customHeight="1" x14ac:dyDescent="0.25">
      <c r="A190" s="31" t="s">
        <v>239</v>
      </c>
      <c r="B190" s="31"/>
      <c r="C190" s="31"/>
      <c r="D190" s="31"/>
      <c r="E190" s="31"/>
      <c r="F190" s="31"/>
      <c r="G190" s="31"/>
      <c r="H190" s="77" t="s">
        <v>59</v>
      </c>
      <c r="I190" s="77"/>
      <c r="J190" s="55">
        <v>9750</v>
      </c>
      <c r="K190" s="56">
        <v>1</v>
      </c>
      <c r="M190" s="42">
        <v>0</v>
      </c>
      <c r="O190" s="29"/>
      <c r="P190" s="54">
        <f t="shared" si="2"/>
        <v>0</v>
      </c>
      <c r="Q190" s="90"/>
      <c r="S190" s="76"/>
    </row>
    <row r="191" spans="1:19" ht="15.75" customHeight="1" x14ac:dyDescent="0.25">
      <c r="A191" s="31" t="s">
        <v>240</v>
      </c>
      <c r="B191" s="31"/>
      <c r="C191" s="31"/>
      <c r="D191" s="31"/>
      <c r="E191" s="31"/>
      <c r="F191" s="31"/>
      <c r="G191" s="31"/>
      <c r="H191" s="77" t="s">
        <v>59</v>
      </c>
      <c r="I191" s="77"/>
      <c r="J191" s="55">
        <v>9750</v>
      </c>
      <c r="K191" s="56">
        <v>1</v>
      </c>
      <c r="M191" s="42">
        <v>0</v>
      </c>
      <c r="O191" s="29"/>
      <c r="P191" s="54">
        <f t="shared" si="2"/>
        <v>0</v>
      </c>
      <c r="Q191" s="90"/>
      <c r="S191" s="76"/>
    </row>
    <row r="192" spans="1:19" ht="15.75" customHeight="1" x14ac:dyDescent="0.25">
      <c r="A192" s="31" t="s">
        <v>241</v>
      </c>
      <c r="B192" s="31"/>
      <c r="C192" s="31"/>
      <c r="D192" s="31"/>
      <c r="E192" s="31"/>
      <c r="F192" s="31"/>
      <c r="G192" s="31"/>
      <c r="H192" s="77" t="s">
        <v>59</v>
      </c>
      <c r="I192" s="77"/>
      <c r="J192" s="55">
        <v>9750</v>
      </c>
      <c r="K192" s="56">
        <v>1</v>
      </c>
      <c r="M192" s="42">
        <v>0</v>
      </c>
      <c r="O192" s="29"/>
      <c r="P192" s="54">
        <f t="shared" si="2"/>
        <v>0</v>
      </c>
      <c r="Q192" s="90"/>
      <c r="S192" s="76"/>
    </row>
    <row r="193" spans="1:19" ht="15.75" customHeight="1" x14ac:dyDescent="0.25">
      <c r="A193" s="31" t="s">
        <v>242</v>
      </c>
      <c r="B193" s="31"/>
      <c r="C193" s="31"/>
      <c r="D193" s="31"/>
      <c r="E193" s="31"/>
      <c r="F193" s="31"/>
      <c r="G193" s="31"/>
      <c r="H193" s="77" t="s">
        <v>59</v>
      </c>
      <c r="I193" s="77"/>
      <c r="J193" s="55">
        <v>9750</v>
      </c>
      <c r="K193" s="56">
        <v>1</v>
      </c>
      <c r="M193" s="42">
        <v>0</v>
      </c>
      <c r="O193" s="29"/>
      <c r="P193" s="54">
        <f t="shared" si="2"/>
        <v>0</v>
      </c>
      <c r="Q193" s="90"/>
      <c r="S193" s="76"/>
    </row>
    <row r="194" spans="1:19" ht="15.75" customHeight="1" x14ac:dyDescent="0.25">
      <c r="A194" s="31" t="s">
        <v>243</v>
      </c>
      <c r="B194" s="31"/>
      <c r="C194" s="31"/>
      <c r="D194" s="31"/>
      <c r="E194" s="31"/>
      <c r="F194" s="31"/>
      <c r="G194" s="31"/>
      <c r="H194" s="77" t="s">
        <v>59</v>
      </c>
      <c r="I194" s="77"/>
      <c r="J194" s="55">
        <v>9750</v>
      </c>
      <c r="K194" s="56">
        <v>1</v>
      </c>
      <c r="M194" s="42">
        <v>0</v>
      </c>
      <c r="O194" s="29"/>
      <c r="P194" s="54">
        <f t="shared" si="2"/>
        <v>0</v>
      </c>
      <c r="Q194" s="90"/>
      <c r="S194" s="76"/>
    </row>
    <row r="195" spans="1:19" ht="15.75" customHeight="1" x14ac:dyDescent="0.25">
      <c r="A195" s="31" t="s">
        <v>244</v>
      </c>
      <c r="B195" s="31"/>
      <c r="C195" s="31"/>
      <c r="D195" s="31"/>
      <c r="E195" s="31"/>
      <c r="F195" s="31"/>
      <c r="G195" s="31"/>
      <c r="H195" s="77" t="s">
        <v>59</v>
      </c>
      <c r="I195" s="77"/>
      <c r="J195" s="55">
        <v>9750</v>
      </c>
      <c r="K195" s="56">
        <v>1</v>
      </c>
      <c r="M195" s="42">
        <v>0</v>
      </c>
      <c r="O195" s="29"/>
      <c r="P195" s="54">
        <f t="shared" si="2"/>
        <v>0</v>
      </c>
      <c r="Q195" s="90"/>
      <c r="S195" s="76"/>
    </row>
    <row r="196" spans="1:19" ht="15.75" customHeight="1" x14ac:dyDescent="0.25">
      <c r="A196" s="31" t="s">
        <v>245</v>
      </c>
      <c r="B196" s="31"/>
      <c r="C196" s="31"/>
      <c r="D196" s="31"/>
      <c r="E196" s="31"/>
      <c r="F196" s="31"/>
      <c r="G196" s="31"/>
      <c r="H196" s="77" t="s">
        <v>59</v>
      </c>
      <c r="I196" s="77"/>
      <c r="J196" s="55">
        <v>9750</v>
      </c>
      <c r="K196" s="56">
        <v>1</v>
      </c>
      <c r="M196" s="42">
        <v>0</v>
      </c>
      <c r="O196" s="29"/>
      <c r="P196" s="54">
        <f t="shared" si="2"/>
        <v>0</v>
      </c>
      <c r="Q196" s="90"/>
      <c r="S196" s="76"/>
    </row>
    <row r="197" spans="1:19" ht="15.75" customHeight="1" x14ac:dyDescent="0.25">
      <c r="A197" s="31" t="s">
        <v>246</v>
      </c>
      <c r="B197" s="31"/>
      <c r="C197" s="31"/>
      <c r="D197" s="31"/>
      <c r="E197" s="31"/>
      <c r="F197" s="31"/>
      <c r="G197" s="31"/>
      <c r="H197" s="77" t="s">
        <v>59</v>
      </c>
      <c r="I197" s="77"/>
      <c r="J197" s="55">
        <v>9750</v>
      </c>
      <c r="K197" s="56">
        <v>1</v>
      </c>
      <c r="M197" s="42">
        <v>0</v>
      </c>
      <c r="O197" s="29"/>
      <c r="P197" s="54">
        <f t="shared" si="2"/>
        <v>0</v>
      </c>
      <c r="Q197" s="90"/>
      <c r="S197" s="76"/>
    </row>
    <row r="198" spans="1:19" ht="15.75" customHeight="1" x14ac:dyDescent="0.25">
      <c r="A198" s="31" t="s">
        <v>247</v>
      </c>
      <c r="B198" s="31"/>
      <c r="C198" s="31"/>
      <c r="D198" s="31"/>
      <c r="E198" s="31"/>
      <c r="F198" s="31"/>
      <c r="G198" s="31"/>
      <c r="H198" s="77" t="s">
        <v>59</v>
      </c>
      <c r="I198" s="77"/>
      <c r="J198" s="55">
        <v>9750</v>
      </c>
      <c r="K198" s="56">
        <v>1</v>
      </c>
      <c r="M198" s="42">
        <v>0</v>
      </c>
      <c r="O198" s="29"/>
      <c r="P198" s="54">
        <f t="shared" si="2"/>
        <v>0</v>
      </c>
      <c r="Q198" s="90"/>
      <c r="S198" s="76"/>
    </row>
    <row r="199" spans="1:19" ht="15.75" customHeight="1" x14ac:dyDescent="0.25">
      <c r="A199" s="31" t="s">
        <v>248</v>
      </c>
      <c r="B199" s="31"/>
      <c r="C199" s="31"/>
      <c r="D199" s="31"/>
      <c r="E199" s="31"/>
      <c r="F199" s="31"/>
      <c r="G199" s="31"/>
      <c r="H199" s="77" t="s">
        <v>59</v>
      </c>
      <c r="I199" s="77"/>
      <c r="J199" s="55">
        <v>9750</v>
      </c>
      <c r="K199" s="56">
        <v>1</v>
      </c>
      <c r="M199" s="42">
        <v>0</v>
      </c>
      <c r="O199" s="29"/>
      <c r="P199" s="54">
        <f t="shared" si="2"/>
        <v>0</v>
      </c>
      <c r="Q199" s="90"/>
      <c r="S199" s="76"/>
    </row>
    <row r="200" spans="1:19" ht="15.75" customHeight="1" x14ac:dyDescent="0.25">
      <c r="A200" s="31" t="s">
        <v>249</v>
      </c>
      <c r="B200" s="31"/>
      <c r="C200" s="31"/>
      <c r="D200" s="31"/>
      <c r="E200" s="31"/>
      <c r="F200" s="31"/>
      <c r="G200" s="31"/>
      <c r="H200" s="77" t="s">
        <v>59</v>
      </c>
      <c r="I200" s="77"/>
      <c r="J200" s="55">
        <v>9750</v>
      </c>
      <c r="K200" s="56">
        <v>1</v>
      </c>
      <c r="M200" s="42">
        <v>0</v>
      </c>
      <c r="O200" s="29"/>
      <c r="P200" s="54">
        <f t="shared" si="2"/>
        <v>0</v>
      </c>
      <c r="Q200" s="90"/>
      <c r="S200" s="76"/>
    </row>
    <row r="201" spans="1:19" ht="15.75" customHeight="1" x14ac:dyDescent="0.25">
      <c r="A201" s="31" t="s">
        <v>250</v>
      </c>
      <c r="B201" s="31"/>
      <c r="C201" s="31"/>
      <c r="D201" s="31"/>
      <c r="E201" s="31"/>
      <c r="F201" s="31"/>
      <c r="G201" s="31"/>
      <c r="H201" s="77" t="s">
        <v>59</v>
      </c>
      <c r="I201" s="77"/>
      <c r="J201" s="55">
        <v>9750</v>
      </c>
      <c r="K201" s="56">
        <v>1</v>
      </c>
      <c r="M201" s="42">
        <v>0</v>
      </c>
      <c r="O201" s="29"/>
      <c r="P201" s="54">
        <f t="shared" si="2"/>
        <v>0</v>
      </c>
      <c r="Q201" s="90"/>
      <c r="S201" s="76"/>
    </row>
    <row r="202" spans="1:19" ht="15.75" customHeight="1" x14ac:dyDescent="0.25">
      <c r="A202" s="31" t="s">
        <v>251</v>
      </c>
      <c r="B202" s="31"/>
      <c r="C202" s="31"/>
      <c r="D202" s="31"/>
      <c r="E202" s="31"/>
      <c r="F202" s="31"/>
      <c r="G202" s="31"/>
      <c r="H202" s="77" t="s">
        <v>59</v>
      </c>
      <c r="I202" s="77"/>
      <c r="J202" s="55">
        <v>9750</v>
      </c>
      <c r="K202" s="56">
        <v>1</v>
      </c>
      <c r="M202" s="42">
        <v>0</v>
      </c>
      <c r="O202" s="29"/>
      <c r="P202" s="54">
        <f t="shared" si="2"/>
        <v>0</v>
      </c>
      <c r="Q202" s="90"/>
      <c r="S202" s="76"/>
    </row>
    <row r="203" spans="1:19" ht="15.75" customHeight="1" x14ac:dyDescent="0.25">
      <c r="A203" s="31" t="s">
        <v>252</v>
      </c>
      <c r="B203" s="31"/>
      <c r="C203" s="31"/>
      <c r="D203" s="31"/>
      <c r="E203" s="31"/>
      <c r="F203" s="31"/>
      <c r="G203" s="31"/>
      <c r="H203" s="77" t="s">
        <v>59</v>
      </c>
      <c r="I203" s="77"/>
      <c r="J203" s="55">
        <v>9750</v>
      </c>
      <c r="K203" s="56">
        <v>1</v>
      </c>
      <c r="M203" s="42">
        <v>0</v>
      </c>
      <c r="O203" s="29"/>
      <c r="P203" s="54">
        <f t="shared" si="2"/>
        <v>0</v>
      </c>
      <c r="Q203" s="90"/>
      <c r="S203" s="76"/>
    </row>
    <row r="204" spans="1:19" ht="15.75" customHeight="1" x14ac:dyDescent="0.25">
      <c r="A204" s="31" t="s">
        <v>253</v>
      </c>
      <c r="B204" s="31"/>
      <c r="C204" s="31"/>
      <c r="D204" s="31"/>
      <c r="E204" s="31"/>
      <c r="F204" s="31"/>
      <c r="G204" s="31"/>
      <c r="H204" s="77" t="s">
        <v>59</v>
      </c>
      <c r="I204" s="77"/>
      <c r="J204" s="55">
        <v>9750</v>
      </c>
      <c r="K204" s="56">
        <v>1</v>
      </c>
      <c r="M204" s="42">
        <v>0</v>
      </c>
      <c r="O204" s="29"/>
      <c r="P204" s="54">
        <f t="shared" si="2"/>
        <v>0</v>
      </c>
      <c r="Q204" s="90"/>
      <c r="S204" s="76"/>
    </row>
    <row r="205" spans="1:19" ht="15.75" customHeight="1" x14ac:dyDescent="0.25">
      <c r="A205" s="31" t="s">
        <v>254</v>
      </c>
      <c r="B205" s="31"/>
      <c r="C205" s="31"/>
      <c r="D205" s="31"/>
      <c r="E205" s="31"/>
      <c r="F205" s="31"/>
      <c r="G205" s="31"/>
      <c r="H205" s="77" t="s">
        <v>59</v>
      </c>
      <c r="I205" s="77"/>
      <c r="J205" s="55">
        <v>9750</v>
      </c>
      <c r="K205" s="56">
        <v>1</v>
      </c>
      <c r="M205" s="42">
        <v>0</v>
      </c>
      <c r="O205" s="29"/>
      <c r="P205" s="54">
        <f t="shared" si="2"/>
        <v>0</v>
      </c>
      <c r="Q205" s="90"/>
      <c r="S205" s="76"/>
    </row>
    <row r="206" spans="1:19" ht="15.75" customHeight="1" x14ac:dyDescent="0.25">
      <c r="A206" s="31" t="s">
        <v>255</v>
      </c>
      <c r="B206" s="31"/>
      <c r="C206" s="31"/>
      <c r="D206" s="31"/>
      <c r="E206" s="31"/>
      <c r="F206" s="31"/>
      <c r="G206" s="31"/>
      <c r="H206" s="77" t="s">
        <v>59</v>
      </c>
      <c r="I206" s="77"/>
      <c r="J206" s="55">
        <v>9750</v>
      </c>
      <c r="K206" s="56">
        <v>1</v>
      </c>
      <c r="M206" s="42">
        <v>0</v>
      </c>
      <c r="O206" s="29"/>
      <c r="P206" s="54">
        <f t="shared" si="2"/>
        <v>0</v>
      </c>
      <c r="Q206" s="90"/>
      <c r="S206" s="76"/>
    </row>
    <row r="207" spans="1:19" ht="15.75" customHeight="1" x14ac:dyDescent="0.25">
      <c r="A207" s="31" t="s">
        <v>256</v>
      </c>
      <c r="B207" s="31"/>
      <c r="C207" s="31"/>
      <c r="D207" s="31"/>
      <c r="E207" s="31"/>
      <c r="F207" s="31"/>
      <c r="G207" s="31"/>
      <c r="H207" s="77" t="s">
        <v>59</v>
      </c>
      <c r="I207" s="77"/>
      <c r="J207" s="55">
        <v>9750</v>
      </c>
      <c r="K207" s="56">
        <v>1</v>
      </c>
      <c r="M207" s="42">
        <v>0</v>
      </c>
      <c r="O207" s="29"/>
      <c r="P207" s="54">
        <f t="shared" si="2"/>
        <v>0</v>
      </c>
      <c r="Q207" s="90"/>
      <c r="S207" s="76"/>
    </row>
    <row r="208" spans="1:19" ht="15.75" customHeight="1" x14ac:dyDescent="0.25">
      <c r="A208" s="31" t="s">
        <v>257</v>
      </c>
      <c r="B208" s="31"/>
      <c r="C208" s="31"/>
      <c r="D208" s="31"/>
      <c r="E208" s="31"/>
      <c r="F208" s="31"/>
      <c r="G208" s="31"/>
      <c r="H208" s="77" t="s">
        <v>59</v>
      </c>
      <c r="I208" s="77"/>
      <c r="J208" s="55">
        <v>9750</v>
      </c>
      <c r="K208" s="56">
        <v>1</v>
      </c>
      <c r="M208" s="42">
        <v>0</v>
      </c>
      <c r="O208" s="29"/>
      <c r="P208" s="54">
        <f t="shared" si="2"/>
        <v>0</v>
      </c>
      <c r="Q208" s="90"/>
      <c r="S208" s="76"/>
    </row>
    <row r="209" spans="1:19" ht="15.75" customHeight="1" x14ac:dyDescent="0.25">
      <c r="A209" s="31" t="s">
        <v>258</v>
      </c>
      <c r="B209" s="31"/>
      <c r="C209" s="31"/>
      <c r="D209" s="31"/>
      <c r="E209" s="31"/>
      <c r="F209" s="31"/>
      <c r="G209" s="31"/>
      <c r="H209" s="77" t="s">
        <v>59</v>
      </c>
      <c r="I209" s="77"/>
      <c r="J209" s="55">
        <v>9750</v>
      </c>
      <c r="K209" s="56">
        <v>1</v>
      </c>
      <c r="M209" s="42">
        <v>0</v>
      </c>
      <c r="O209" s="29"/>
      <c r="P209" s="54">
        <f t="shared" si="2"/>
        <v>0</v>
      </c>
      <c r="Q209" s="90"/>
      <c r="S209" s="76"/>
    </row>
    <row r="210" spans="1:19" ht="15.75" customHeight="1" x14ac:dyDescent="0.25">
      <c r="A210" s="31" t="s">
        <v>259</v>
      </c>
      <c r="B210" s="31"/>
      <c r="C210" s="31"/>
      <c r="D210" s="31"/>
      <c r="E210" s="31"/>
      <c r="F210" s="31"/>
      <c r="G210" s="31"/>
      <c r="H210" s="77" t="s">
        <v>59</v>
      </c>
      <c r="I210" s="77"/>
      <c r="J210" s="55">
        <v>9750</v>
      </c>
      <c r="K210" s="56">
        <v>1</v>
      </c>
      <c r="M210" s="42">
        <v>0</v>
      </c>
      <c r="O210" s="29"/>
      <c r="P210" s="54">
        <f t="shared" ref="P210:P273" si="3">M210+($M$6/$K$6)+($M$9/$K$9)+IF(OR($B$15=H210,$D$15=H210,$F$15=H210),$M$15/$K$15,0)</f>
        <v>0</v>
      </c>
      <c r="Q210" s="90"/>
      <c r="S210" s="76"/>
    </row>
    <row r="211" spans="1:19" ht="15.75" customHeight="1" x14ac:dyDescent="0.25">
      <c r="A211" s="31" t="s">
        <v>260</v>
      </c>
      <c r="B211" s="31"/>
      <c r="C211" s="31"/>
      <c r="D211" s="31"/>
      <c r="E211" s="31"/>
      <c r="F211" s="31"/>
      <c r="G211" s="31"/>
      <c r="H211" s="77" t="s">
        <v>59</v>
      </c>
      <c r="I211" s="77"/>
      <c r="J211" s="55">
        <v>9750</v>
      </c>
      <c r="K211" s="56">
        <v>1</v>
      </c>
      <c r="M211" s="42">
        <v>0</v>
      </c>
      <c r="O211" s="29"/>
      <c r="P211" s="54">
        <f t="shared" si="3"/>
        <v>0</v>
      </c>
      <c r="Q211" s="90"/>
      <c r="S211" s="76"/>
    </row>
    <row r="212" spans="1:19" ht="15.75" customHeight="1" x14ac:dyDescent="0.25">
      <c r="A212" s="31" t="s">
        <v>261</v>
      </c>
      <c r="B212" s="31"/>
      <c r="C212" s="31"/>
      <c r="D212" s="31"/>
      <c r="E212" s="31"/>
      <c r="F212" s="31"/>
      <c r="G212" s="31"/>
      <c r="H212" s="77" t="s">
        <v>59</v>
      </c>
      <c r="I212" s="77"/>
      <c r="J212" s="55">
        <v>9750</v>
      </c>
      <c r="K212" s="56">
        <v>1</v>
      </c>
      <c r="M212" s="42">
        <v>0</v>
      </c>
      <c r="O212" s="29"/>
      <c r="P212" s="54">
        <f t="shared" si="3"/>
        <v>0</v>
      </c>
      <c r="Q212" s="90"/>
      <c r="S212" s="76"/>
    </row>
    <row r="213" spans="1:19" ht="15.75" customHeight="1" x14ac:dyDescent="0.25">
      <c r="A213" s="31" t="s">
        <v>262</v>
      </c>
      <c r="B213" s="31"/>
      <c r="C213" s="31"/>
      <c r="D213" s="31"/>
      <c r="E213" s="31"/>
      <c r="F213" s="31"/>
      <c r="G213" s="31"/>
      <c r="H213" s="77" t="s">
        <v>59</v>
      </c>
      <c r="I213" s="77"/>
      <c r="J213" s="55">
        <v>9750</v>
      </c>
      <c r="K213" s="56">
        <v>1</v>
      </c>
      <c r="M213" s="42">
        <v>0</v>
      </c>
      <c r="O213" s="29"/>
      <c r="P213" s="54">
        <f t="shared" si="3"/>
        <v>0</v>
      </c>
      <c r="Q213" s="90"/>
      <c r="S213" s="76"/>
    </row>
    <row r="214" spans="1:19" ht="15.75" customHeight="1" x14ac:dyDescent="0.25">
      <c r="A214" s="31" t="s">
        <v>263</v>
      </c>
      <c r="B214" s="31"/>
      <c r="C214" s="31"/>
      <c r="D214" s="31"/>
      <c r="E214" s="31"/>
      <c r="F214" s="31"/>
      <c r="G214" s="31"/>
      <c r="H214" s="77" t="s">
        <v>59</v>
      </c>
      <c r="I214" s="77"/>
      <c r="J214" s="55">
        <v>9750</v>
      </c>
      <c r="K214" s="56">
        <v>1</v>
      </c>
      <c r="M214" s="42">
        <v>0</v>
      </c>
      <c r="O214" s="29"/>
      <c r="P214" s="54">
        <f t="shared" si="3"/>
        <v>0</v>
      </c>
      <c r="Q214" s="90"/>
      <c r="S214" s="76"/>
    </row>
    <row r="215" spans="1:19" ht="15.75" customHeight="1" x14ac:dyDescent="0.25">
      <c r="A215" s="31" t="s">
        <v>264</v>
      </c>
      <c r="B215" s="31"/>
      <c r="C215" s="31"/>
      <c r="D215" s="31"/>
      <c r="E215" s="31"/>
      <c r="F215" s="31"/>
      <c r="G215" s="31"/>
      <c r="H215" s="77" t="s">
        <v>59</v>
      </c>
      <c r="I215" s="77"/>
      <c r="J215" s="55">
        <v>9750</v>
      </c>
      <c r="K215" s="56">
        <v>1</v>
      </c>
      <c r="M215" s="42">
        <v>0</v>
      </c>
      <c r="O215" s="29"/>
      <c r="P215" s="54">
        <f t="shared" si="3"/>
        <v>0</v>
      </c>
      <c r="Q215" s="90"/>
      <c r="S215" s="76"/>
    </row>
    <row r="216" spans="1:19" ht="15.75" customHeight="1" x14ac:dyDescent="0.25">
      <c r="A216" s="31" t="s">
        <v>265</v>
      </c>
      <c r="B216" s="31"/>
      <c r="C216" s="31"/>
      <c r="D216" s="31"/>
      <c r="E216" s="31"/>
      <c r="F216" s="31"/>
      <c r="G216" s="31"/>
      <c r="H216" s="77" t="s">
        <v>59</v>
      </c>
      <c r="I216" s="77"/>
      <c r="J216" s="55">
        <v>9750</v>
      </c>
      <c r="K216" s="56">
        <v>1</v>
      </c>
      <c r="M216" s="42">
        <v>0</v>
      </c>
      <c r="O216" s="29"/>
      <c r="P216" s="54">
        <f t="shared" si="3"/>
        <v>0</v>
      </c>
      <c r="Q216" s="90"/>
      <c r="S216" s="76"/>
    </row>
    <row r="217" spans="1:19" ht="15.75" customHeight="1" x14ac:dyDescent="0.25">
      <c r="A217" s="31" t="s">
        <v>266</v>
      </c>
      <c r="B217" s="31"/>
      <c r="C217" s="31"/>
      <c r="D217" s="31"/>
      <c r="E217" s="31"/>
      <c r="F217" s="31"/>
      <c r="G217" s="31"/>
      <c r="H217" s="77" t="s">
        <v>59</v>
      </c>
      <c r="I217" s="77"/>
      <c r="J217" s="55">
        <v>9750</v>
      </c>
      <c r="K217" s="56">
        <v>1</v>
      </c>
      <c r="M217" s="42">
        <v>0</v>
      </c>
      <c r="O217" s="29"/>
      <c r="P217" s="54">
        <f t="shared" si="3"/>
        <v>0</v>
      </c>
      <c r="Q217" s="90"/>
      <c r="S217" s="76"/>
    </row>
    <row r="218" spans="1:19" ht="15.75" customHeight="1" x14ac:dyDescent="0.25">
      <c r="A218" s="31" t="s">
        <v>267</v>
      </c>
      <c r="B218" s="31"/>
      <c r="C218" s="31"/>
      <c r="D218" s="31"/>
      <c r="E218" s="31"/>
      <c r="F218" s="31"/>
      <c r="G218" s="31"/>
      <c r="H218" s="77" t="s">
        <v>59</v>
      </c>
      <c r="I218" s="77"/>
      <c r="J218" s="55">
        <v>9750</v>
      </c>
      <c r="K218" s="56">
        <v>1</v>
      </c>
      <c r="M218" s="42">
        <v>0</v>
      </c>
      <c r="O218" s="29"/>
      <c r="P218" s="54">
        <f t="shared" si="3"/>
        <v>0</v>
      </c>
      <c r="Q218" s="90"/>
      <c r="S218" s="76"/>
    </row>
    <row r="219" spans="1:19" ht="15.75" customHeight="1" x14ac:dyDescent="0.25">
      <c r="A219" s="31" t="s">
        <v>268</v>
      </c>
      <c r="B219" s="31"/>
      <c r="C219" s="31"/>
      <c r="D219" s="31"/>
      <c r="E219" s="31"/>
      <c r="F219" s="31"/>
      <c r="G219" s="31"/>
      <c r="H219" s="77" t="s">
        <v>59</v>
      </c>
      <c r="I219" s="77"/>
      <c r="J219" s="55">
        <v>9750</v>
      </c>
      <c r="K219" s="56">
        <v>1</v>
      </c>
      <c r="M219" s="42">
        <v>0</v>
      </c>
      <c r="O219" s="29"/>
      <c r="P219" s="54">
        <f t="shared" si="3"/>
        <v>0</v>
      </c>
      <c r="Q219" s="90"/>
      <c r="S219" s="76"/>
    </row>
    <row r="220" spans="1:19" ht="15.75" customHeight="1" x14ac:dyDescent="0.25">
      <c r="A220" s="31" t="s">
        <v>269</v>
      </c>
      <c r="B220" s="31"/>
      <c r="C220" s="31"/>
      <c r="D220" s="31"/>
      <c r="E220" s="31"/>
      <c r="F220" s="31"/>
      <c r="G220" s="31"/>
      <c r="H220" s="77" t="s">
        <v>59</v>
      </c>
      <c r="I220" s="77"/>
      <c r="J220" s="55">
        <v>9750</v>
      </c>
      <c r="K220" s="56">
        <v>1</v>
      </c>
      <c r="M220" s="42">
        <v>0</v>
      </c>
      <c r="O220" s="29"/>
      <c r="P220" s="54">
        <f t="shared" si="3"/>
        <v>0</v>
      </c>
      <c r="Q220" s="90"/>
      <c r="S220" s="76"/>
    </row>
    <row r="221" spans="1:19" ht="15.75" customHeight="1" x14ac:dyDescent="0.25">
      <c r="A221" s="31" t="s">
        <v>270</v>
      </c>
      <c r="B221" s="31"/>
      <c r="C221" s="31"/>
      <c r="D221" s="31"/>
      <c r="E221" s="31"/>
      <c r="F221" s="31"/>
      <c r="G221" s="31"/>
      <c r="H221" s="77" t="s">
        <v>59</v>
      </c>
      <c r="I221" s="77"/>
      <c r="J221" s="55">
        <v>9750</v>
      </c>
      <c r="K221" s="56">
        <v>1</v>
      </c>
      <c r="M221" s="42">
        <v>0</v>
      </c>
      <c r="O221" s="29"/>
      <c r="P221" s="54">
        <f t="shared" si="3"/>
        <v>0</v>
      </c>
      <c r="Q221" s="90"/>
      <c r="S221" s="76"/>
    </row>
    <row r="222" spans="1:19" ht="15.75" customHeight="1" x14ac:dyDescent="0.25">
      <c r="A222" s="31" t="s">
        <v>271</v>
      </c>
      <c r="B222" s="31"/>
      <c r="C222" s="31"/>
      <c r="D222" s="31"/>
      <c r="E222" s="31"/>
      <c r="F222" s="31"/>
      <c r="G222" s="31"/>
      <c r="H222" s="77" t="s">
        <v>59</v>
      </c>
      <c r="I222" s="77"/>
      <c r="J222" s="55">
        <v>9750</v>
      </c>
      <c r="K222" s="56">
        <v>1</v>
      </c>
      <c r="M222" s="42">
        <v>0</v>
      </c>
      <c r="O222" s="29"/>
      <c r="P222" s="54">
        <f t="shared" si="3"/>
        <v>0</v>
      </c>
      <c r="Q222" s="94" t="str">
        <f>A9</f>
        <v>England</v>
      </c>
      <c r="S222" s="76"/>
    </row>
    <row r="223" spans="1:19" ht="15.75" customHeight="1" x14ac:dyDescent="0.25">
      <c r="A223" s="31" t="s">
        <v>272</v>
      </c>
      <c r="B223" s="31"/>
      <c r="C223" s="31"/>
      <c r="D223" s="31"/>
      <c r="E223" s="31"/>
      <c r="F223" s="31"/>
      <c r="G223" s="31"/>
      <c r="H223" s="77" t="s">
        <v>59</v>
      </c>
      <c r="I223" s="77"/>
      <c r="J223" s="55">
        <v>9750</v>
      </c>
      <c r="K223" s="56">
        <v>1</v>
      </c>
      <c r="M223" s="42">
        <v>0</v>
      </c>
      <c r="O223" s="29"/>
      <c r="P223" s="54">
        <f t="shared" si="3"/>
        <v>0</v>
      </c>
      <c r="Q223" s="90"/>
      <c r="S223" s="76"/>
    </row>
    <row r="224" spans="1:19" ht="15.75" customHeight="1" x14ac:dyDescent="0.25">
      <c r="A224" s="31" t="s">
        <v>273</v>
      </c>
      <c r="B224" s="31"/>
      <c r="C224" s="31"/>
      <c r="D224" s="31"/>
      <c r="E224" s="31"/>
      <c r="F224" s="31"/>
      <c r="G224" s="31"/>
      <c r="H224" s="77" t="s">
        <v>59</v>
      </c>
      <c r="I224" s="77"/>
      <c r="J224" s="55">
        <v>9750</v>
      </c>
      <c r="K224" s="56">
        <v>1</v>
      </c>
      <c r="M224" s="42">
        <v>0</v>
      </c>
      <c r="O224" s="29"/>
      <c r="P224" s="54">
        <f t="shared" si="3"/>
        <v>0</v>
      </c>
      <c r="Q224" s="90"/>
      <c r="S224" s="76"/>
    </row>
    <row r="225" spans="1:19" ht="15.75" customHeight="1" x14ac:dyDescent="0.25">
      <c r="A225" s="31" t="s">
        <v>274</v>
      </c>
      <c r="B225" s="31"/>
      <c r="C225" s="31"/>
      <c r="D225" s="31"/>
      <c r="E225" s="31"/>
      <c r="F225" s="31"/>
      <c r="G225" s="31"/>
      <c r="H225" s="77" t="s">
        <v>59</v>
      </c>
      <c r="I225" s="77"/>
      <c r="J225" s="55">
        <v>9750</v>
      </c>
      <c r="K225" s="56">
        <v>1</v>
      </c>
      <c r="M225" s="42">
        <v>0</v>
      </c>
      <c r="O225" s="29"/>
      <c r="P225" s="54">
        <f t="shared" si="3"/>
        <v>0</v>
      </c>
      <c r="Q225" s="90"/>
      <c r="S225" s="76"/>
    </row>
    <row r="226" spans="1:19" ht="15.75" customHeight="1" x14ac:dyDescent="0.25">
      <c r="A226" s="31" t="s">
        <v>275</v>
      </c>
      <c r="B226" s="31"/>
      <c r="C226" s="31"/>
      <c r="D226" s="31"/>
      <c r="E226" s="31"/>
      <c r="F226" s="31"/>
      <c r="G226" s="31"/>
      <c r="H226" s="77" t="s">
        <v>59</v>
      </c>
      <c r="I226" s="77"/>
      <c r="J226" s="55">
        <v>9750</v>
      </c>
      <c r="K226" s="56">
        <v>1</v>
      </c>
      <c r="M226" s="42">
        <v>0</v>
      </c>
      <c r="O226" s="29"/>
      <c r="P226" s="54">
        <f t="shared" si="3"/>
        <v>0</v>
      </c>
      <c r="Q226" s="90"/>
      <c r="S226" s="76"/>
    </row>
    <row r="227" spans="1:19" ht="15.75" customHeight="1" x14ac:dyDescent="0.25">
      <c r="A227" s="31" t="s">
        <v>276</v>
      </c>
      <c r="B227" s="31"/>
      <c r="C227" s="31"/>
      <c r="D227" s="31"/>
      <c r="E227" s="31"/>
      <c r="F227" s="31"/>
      <c r="G227" s="31"/>
      <c r="H227" s="77" t="s">
        <v>59</v>
      </c>
      <c r="I227" s="77"/>
      <c r="J227" s="55">
        <v>9750</v>
      </c>
      <c r="K227" s="56">
        <v>1</v>
      </c>
      <c r="M227" s="42">
        <v>0</v>
      </c>
      <c r="O227" s="29"/>
      <c r="P227" s="54">
        <f t="shared" si="3"/>
        <v>0</v>
      </c>
      <c r="Q227" s="90"/>
      <c r="S227" s="76"/>
    </row>
    <row r="228" spans="1:19" ht="15.75" customHeight="1" x14ac:dyDescent="0.25">
      <c r="A228" s="31" t="s">
        <v>277</v>
      </c>
      <c r="B228" s="31"/>
      <c r="C228" s="31"/>
      <c r="D228" s="31"/>
      <c r="E228" s="31"/>
      <c r="F228" s="31"/>
      <c r="G228" s="31"/>
      <c r="H228" s="77" t="s">
        <v>59</v>
      </c>
      <c r="I228" s="77"/>
      <c r="J228" s="55">
        <v>9750</v>
      </c>
      <c r="K228" s="56">
        <v>1</v>
      </c>
      <c r="M228" s="42">
        <v>0</v>
      </c>
      <c r="O228" s="29"/>
      <c r="P228" s="54">
        <f t="shared" si="3"/>
        <v>0</v>
      </c>
      <c r="Q228" s="90"/>
      <c r="S228" s="76"/>
    </row>
    <row r="229" spans="1:19" ht="15.75" customHeight="1" x14ac:dyDescent="0.25">
      <c r="A229" s="31" t="s">
        <v>278</v>
      </c>
      <c r="B229" s="31"/>
      <c r="C229" s="31"/>
      <c r="D229" s="31"/>
      <c r="E229" s="31"/>
      <c r="F229" s="31"/>
      <c r="G229" s="31"/>
      <c r="H229" s="77" t="s">
        <v>59</v>
      </c>
      <c r="I229" s="77"/>
      <c r="J229" s="55">
        <v>9750</v>
      </c>
      <c r="K229" s="56">
        <v>1</v>
      </c>
      <c r="M229" s="42">
        <v>0</v>
      </c>
      <c r="O229" s="29"/>
      <c r="P229" s="54">
        <f t="shared" si="3"/>
        <v>0</v>
      </c>
      <c r="Q229" s="90"/>
      <c r="S229" s="76"/>
    </row>
    <row r="230" spans="1:19" ht="15.75" customHeight="1" x14ac:dyDescent="0.25">
      <c r="A230" s="31" t="s">
        <v>279</v>
      </c>
      <c r="B230" s="31"/>
      <c r="C230" s="31"/>
      <c r="D230" s="31"/>
      <c r="E230" s="31"/>
      <c r="F230" s="31"/>
      <c r="G230" s="31"/>
      <c r="H230" s="77" t="s">
        <v>59</v>
      </c>
      <c r="I230" s="77"/>
      <c r="J230" s="55">
        <v>9750</v>
      </c>
      <c r="K230" s="56">
        <v>1</v>
      </c>
      <c r="M230" s="42">
        <v>0</v>
      </c>
      <c r="O230" s="29"/>
      <c r="P230" s="54">
        <f t="shared" si="3"/>
        <v>0</v>
      </c>
      <c r="Q230" s="90"/>
      <c r="S230" s="76"/>
    </row>
    <row r="231" spans="1:19" ht="15.75" customHeight="1" x14ac:dyDescent="0.25">
      <c r="A231" s="31" t="s">
        <v>280</v>
      </c>
      <c r="B231" s="31"/>
      <c r="C231" s="31"/>
      <c r="D231" s="31"/>
      <c r="E231" s="31"/>
      <c r="F231" s="31"/>
      <c r="G231" s="31"/>
      <c r="H231" s="77" t="s">
        <v>59</v>
      </c>
      <c r="I231" s="77"/>
      <c r="J231" s="55">
        <v>9750</v>
      </c>
      <c r="K231" s="56">
        <v>1</v>
      </c>
      <c r="M231" s="42">
        <v>0</v>
      </c>
      <c r="O231" s="29"/>
      <c r="P231" s="54">
        <f t="shared" si="3"/>
        <v>0</v>
      </c>
      <c r="Q231" s="90"/>
      <c r="S231" s="76"/>
    </row>
    <row r="232" spans="1:19" ht="15.75" customHeight="1" x14ac:dyDescent="0.25">
      <c r="A232" s="31" t="s">
        <v>281</v>
      </c>
      <c r="B232" s="31"/>
      <c r="C232" s="31"/>
      <c r="D232" s="31"/>
      <c r="E232" s="31"/>
      <c r="F232" s="31"/>
      <c r="G232" s="31"/>
      <c r="H232" s="77" t="s">
        <v>59</v>
      </c>
      <c r="I232" s="77"/>
      <c r="J232" s="55">
        <v>9750</v>
      </c>
      <c r="K232" s="56">
        <v>1</v>
      </c>
      <c r="M232" s="42">
        <v>0</v>
      </c>
      <c r="O232" s="29"/>
      <c r="P232" s="54">
        <f t="shared" si="3"/>
        <v>0</v>
      </c>
      <c r="Q232" s="90"/>
      <c r="S232" s="76"/>
    </row>
    <row r="233" spans="1:19" ht="15.75" customHeight="1" x14ac:dyDescent="0.25">
      <c r="A233" s="31" t="s">
        <v>282</v>
      </c>
      <c r="B233" s="31"/>
      <c r="C233" s="31"/>
      <c r="D233" s="31"/>
      <c r="E233" s="31"/>
      <c r="F233" s="31"/>
      <c r="G233" s="31"/>
      <c r="H233" s="77" t="s">
        <v>59</v>
      </c>
      <c r="I233" s="77"/>
      <c r="J233" s="55">
        <v>9750</v>
      </c>
      <c r="K233" s="56">
        <v>1</v>
      </c>
      <c r="M233" s="42">
        <v>0</v>
      </c>
      <c r="O233" s="29"/>
      <c r="P233" s="54">
        <f t="shared" si="3"/>
        <v>0</v>
      </c>
      <c r="Q233" s="90"/>
      <c r="S233" s="76"/>
    </row>
    <row r="234" spans="1:19" ht="15.75" customHeight="1" x14ac:dyDescent="0.25">
      <c r="A234" s="31" t="s">
        <v>283</v>
      </c>
      <c r="B234" s="31"/>
      <c r="C234" s="31"/>
      <c r="D234" s="31"/>
      <c r="E234" s="31"/>
      <c r="F234" s="31"/>
      <c r="G234" s="31"/>
      <c r="H234" s="77" t="s">
        <v>59</v>
      </c>
      <c r="I234" s="77"/>
      <c r="J234" s="55">
        <v>9750</v>
      </c>
      <c r="K234" s="56">
        <v>1</v>
      </c>
      <c r="M234" s="42">
        <v>0</v>
      </c>
      <c r="O234" s="29"/>
      <c r="P234" s="54">
        <f t="shared" si="3"/>
        <v>0</v>
      </c>
      <c r="Q234" s="90"/>
      <c r="S234" s="76"/>
    </row>
    <row r="235" spans="1:19" ht="15.75" customHeight="1" x14ac:dyDescent="0.25">
      <c r="A235" s="31" t="s">
        <v>284</v>
      </c>
      <c r="B235" s="31"/>
      <c r="C235" s="31"/>
      <c r="D235" s="31"/>
      <c r="E235" s="31"/>
      <c r="F235" s="31"/>
      <c r="G235" s="31"/>
      <c r="H235" s="77" t="s">
        <v>59</v>
      </c>
      <c r="I235" s="77"/>
      <c r="J235" s="55">
        <v>9750</v>
      </c>
      <c r="K235" s="56">
        <v>1</v>
      </c>
      <c r="M235" s="42">
        <v>0</v>
      </c>
      <c r="O235" s="29"/>
      <c r="P235" s="54">
        <f t="shared" si="3"/>
        <v>0</v>
      </c>
      <c r="Q235" s="90"/>
      <c r="S235" s="76"/>
    </row>
    <row r="236" spans="1:19" ht="15.75" customHeight="1" x14ac:dyDescent="0.25">
      <c r="A236" s="31" t="s">
        <v>285</v>
      </c>
      <c r="B236" s="31"/>
      <c r="C236" s="31"/>
      <c r="D236" s="31"/>
      <c r="E236" s="31"/>
      <c r="F236" s="31"/>
      <c r="G236" s="31"/>
      <c r="H236" s="77" t="s">
        <v>59</v>
      </c>
      <c r="I236" s="77"/>
      <c r="J236" s="55">
        <v>9750</v>
      </c>
      <c r="K236" s="56">
        <v>1</v>
      </c>
      <c r="M236" s="42">
        <v>0</v>
      </c>
      <c r="O236" s="29"/>
      <c r="P236" s="54">
        <f t="shared" si="3"/>
        <v>0</v>
      </c>
      <c r="Q236" s="90"/>
      <c r="S236" s="76"/>
    </row>
    <row r="237" spans="1:19" ht="15.75" customHeight="1" x14ac:dyDescent="0.25">
      <c r="A237" s="31" t="s">
        <v>286</v>
      </c>
      <c r="B237" s="31"/>
      <c r="C237" s="31"/>
      <c r="D237" s="31"/>
      <c r="E237" s="31"/>
      <c r="F237" s="31"/>
      <c r="G237" s="31"/>
      <c r="H237" s="77" t="s">
        <v>59</v>
      </c>
      <c r="I237" s="77"/>
      <c r="J237" s="55">
        <v>9750</v>
      </c>
      <c r="K237" s="56">
        <v>1</v>
      </c>
      <c r="M237" s="42">
        <v>0</v>
      </c>
      <c r="O237" s="29"/>
      <c r="P237" s="54">
        <f t="shared" si="3"/>
        <v>0</v>
      </c>
      <c r="Q237" s="90"/>
      <c r="S237" s="76"/>
    </row>
    <row r="238" spans="1:19" ht="15.75" customHeight="1" x14ac:dyDescent="0.25">
      <c r="A238" s="31" t="s">
        <v>287</v>
      </c>
      <c r="B238" s="31"/>
      <c r="C238" s="31"/>
      <c r="D238" s="31"/>
      <c r="E238" s="31"/>
      <c r="F238" s="31"/>
      <c r="G238" s="31"/>
      <c r="H238" s="77" t="s">
        <v>59</v>
      </c>
      <c r="I238" s="77"/>
      <c r="J238" s="55">
        <v>9750</v>
      </c>
      <c r="K238" s="56">
        <v>1</v>
      </c>
      <c r="M238" s="42">
        <v>0</v>
      </c>
      <c r="O238" s="29"/>
      <c r="P238" s="54">
        <f t="shared" si="3"/>
        <v>0</v>
      </c>
      <c r="Q238" s="90"/>
      <c r="S238" s="76"/>
    </row>
    <row r="239" spans="1:19" ht="15.75" customHeight="1" x14ac:dyDescent="0.25">
      <c r="A239" s="31" t="s">
        <v>288</v>
      </c>
      <c r="B239" s="31"/>
      <c r="C239" s="31"/>
      <c r="D239" s="31"/>
      <c r="E239" s="31"/>
      <c r="F239" s="31"/>
      <c r="G239" s="31"/>
      <c r="H239" s="77" t="s">
        <v>59</v>
      </c>
      <c r="I239" s="77"/>
      <c r="J239" s="55">
        <v>9750</v>
      </c>
      <c r="K239" s="56">
        <v>1</v>
      </c>
      <c r="M239" s="42">
        <v>0</v>
      </c>
      <c r="O239" s="29"/>
      <c r="P239" s="54">
        <f t="shared" si="3"/>
        <v>0</v>
      </c>
      <c r="Q239" s="90"/>
      <c r="S239" s="76"/>
    </row>
    <row r="240" spans="1:19" ht="15.75" customHeight="1" x14ac:dyDescent="0.25">
      <c r="A240" s="31" t="s">
        <v>289</v>
      </c>
      <c r="B240" s="31"/>
      <c r="C240" s="31"/>
      <c r="D240" s="31"/>
      <c r="E240" s="31"/>
      <c r="F240" s="31"/>
      <c r="G240" s="31"/>
      <c r="H240" s="77" t="s">
        <v>59</v>
      </c>
      <c r="I240" s="77"/>
      <c r="J240" s="55">
        <v>9750</v>
      </c>
      <c r="K240" s="56">
        <v>1</v>
      </c>
      <c r="M240" s="42">
        <v>0</v>
      </c>
      <c r="O240" s="29"/>
      <c r="P240" s="54">
        <f t="shared" si="3"/>
        <v>0</v>
      </c>
      <c r="Q240" s="90"/>
      <c r="S240" s="76"/>
    </row>
    <row r="241" spans="1:19" ht="15.75" customHeight="1" x14ac:dyDescent="0.25">
      <c r="A241" s="31" t="s">
        <v>290</v>
      </c>
      <c r="B241" s="31"/>
      <c r="C241" s="31"/>
      <c r="D241" s="31"/>
      <c r="E241" s="31"/>
      <c r="F241" s="31"/>
      <c r="G241" s="31"/>
      <c r="H241" s="77" t="s">
        <v>59</v>
      </c>
      <c r="I241" s="77"/>
      <c r="J241" s="55">
        <v>9750</v>
      </c>
      <c r="K241" s="56">
        <v>1</v>
      </c>
      <c r="M241" s="42">
        <v>0</v>
      </c>
      <c r="O241" s="29"/>
      <c r="P241" s="54">
        <f t="shared" si="3"/>
        <v>0</v>
      </c>
      <c r="Q241" s="90"/>
      <c r="S241" s="76"/>
    </row>
    <row r="242" spans="1:19" ht="15.75" customHeight="1" x14ac:dyDescent="0.25">
      <c r="A242" s="31" t="s">
        <v>291</v>
      </c>
      <c r="B242" s="31"/>
      <c r="C242" s="31"/>
      <c r="D242" s="31"/>
      <c r="E242" s="31"/>
      <c r="F242" s="31"/>
      <c r="G242" s="31"/>
      <c r="H242" s="77" t="s">
        <v>59</v>
      </c>
      <c r="I242" s="77"/>
      <c r="J242" s="55">
        <v>9750</v>
      </c>
      <c r="K242" s="56">
        <v>1</v>
      </c>
      <c r="M242" s="42">
        <v>0</v>
      </c>
      <c r="O242" s="29"/>
      <c r="P242" s="54">
        <f t="shared" si="3"/>
        <v>0</v>
      </c>
      <c r="Q242" s="90"/>
      <c r="S242" s="76"/>
    </row>
    <row r="243" spans="1:19" ht="15.75" customHeight="1" x14ac:dyDescent="0.25">
      <c r="A243" s="31" t="s">
        <v>292</v>
      </c>
      <c r="B243" s="31"/>
      <c r="C243" s="31"/>
      <c r="D243" s="31"/>
      <c r="E243" s="31"/>
      <c r="F243" s="31"/>
      <c r="G243" s="31"/>
      <c r="H243" s="77" t="s">
        <v>59</v>
      </c>
      <c r="I243" s="77"/>
      <c r="J243" s="55">
        <v>9750</v>
      </c>
      <c r="K243" s="56">
        <v>1</v>
      </c>
      <c r="M243" s="42">
        <v>0</v>
      </c>
      <c r="O243" s="29"/>
      <c r="P243" s="54">
        <f t="shared" si="3"/>
        <v>0</v>
      </c>
      <c r="Q243" s="90"/>
      <c r="S243" s="76"/>
    </row>
    <row r="244" spans="1:19" ht="15.75" customHeight="1" x14ac:dyDescent="0.25">
      <c r="A244" s="31" t="s">
        <v>293</v>
      </c>
      <c r="B244" s="31"/>
      <c r="C244" s="31"/>
      <c r="D244" s="31"/>
      <c r="E244" s="31"/>
      <c r="F244" s="31"/>
      <c r="G244" s="31"/>
      <c r="H244" s="77" t="s">
        <v>59</v>
      </c>
      <c r="I244" s="77"/>
      <c r="J244" s="55">
        <v>9750</v>
      </c>
      <c r="K244" s="56">
        <v>1</v>
      </c>
      <c r="M244" s="42">
        <v>0</v>
      </c>
      <c r="O244" s="29"/>
      <c r="P244" s="54">
        <f t="shared" si="3"/>
        <v>0</v>
      </c>
      <c r="Q244" s="90"/>
      <c r="S244" s="76"/>
    </row>
    <row r="245" spans="1:19" ht="15.75" customHeight="1" x14ac:dyDescent="0.25">
      <c r="A245" s="31" t="s">
        <v>294</v>
      </c>
      <c r="B245" s="31"/>
      <c r="C245" s="31"/>
      <c r="D245" s="31"/>
      <c r="E245" s="31"/>
      <c r="F245" s="31"/>
      <c r="G245" s="31"/>
      <c r="H245" s="77" t="s">
        <v>59</v>
      </c>
      <c r="I245" s="77"/>
      <c r="J245" s="55">
        <v>9750</v>
      </c>
      <c r="K245" s="56">
        <v>1</v>
      </c>
      <c r="M245" s="42">
        <v>0</v>
      </c>
      <c r="O245" s="29"/>
      <c r="P245" s="54">
        <f t="shared" si="3"/>
        <v>0</v>
      </c>
      <c r="Q245" s="90"/>
      <c r="S245" s="76"/>
    </row>
    <row r="246" spans="1:19" ht="15.75" customHeight="1" x14ac:dyDescent="0.25">
      <c r="A246" s="31" t="s">
        <v>295</v>
      </c>
      <c r="B246" s="31"/>
      <c r="C246" s="31"/>
      <c r="D246" s="31"/>
      <c r="E246" s="31"/>
      <c r="F246" s="31"/>
      <c r="G246" s="31"/>
      <c r="H246" s="77" t="s">
        <v>59</v>
      </c>
      <c r="I246" s="77"/>
      <c r="J246" s="55">
        <v>9750</v>
      </c>
      <c r="K246" s="56">
        <v>1</v>
      </c>
      <c r="M246" s="42">
        <v>0</v>
      </c>
      <c r="O246" s="29"/>
      <c r="P246" s="54">
        <f t="shared" si="3"/>
        <v>0</v>
      </c>
      <c r="Q246" s="90"/>
      <c r="S246" s="76"/>
    </row>
    <row r="247" spans="1:19" ht="15.75" customHeight="1" x14ac:dyDescent="0.25">
      <c r="A247" s="31" t="s">
        <v>296</v>
      </c>
      <c r="B247" s="31"/>
      <c r="C247" s="31"/>
      <c r="D247" s="31"/>
      <c r="E247" s="31"/>
      <c r="F247" s="31"/>
      <c r="G247" s="31"/>
      <c r="H247" s="77" t="s">
        <v>59</v>
      </c>
      <c r="I247" s="77"/>
      <c r="J247" s="55">
        <v>9750</v>
      </c>
      <c r="K247" s="56">
        <v>1</v>
      </c>
      <c r="M247" s="42">
        <v>0</v>
      </c>
      <c r="O247" s="29"/>
      <c r="P247" s="54">
        <f t="shared" si="3"/>
        <v>0</v>
      </c>
      <c r="Q247" s="90"/>
      <c r="S247" s="76"/>
    </row>
    <row r="248" spans="1:19" ht="15.75" customHeight="1" x14ac:dyDescent="0.25">
      <c r="A248" s="31" t="s">
        <v>297</v>
      </c>
      <c r="B248" s="31"/>
      <c r="C248" s="31"/>
      <c r="D248" s="31"/>
      <c r="E248" s="31"/>
      <c r="F248" s="31"/>
      <c r="G248" s="31"/>
      <c r="H248" s="77" t="s">
        <v>59</v>
      </c>
      <c r="I248" s="77"/>
      <c r="J248" s="55">
        <v>9750</v>
      </c>
      <c r="K248" s="56">
        <v>1</v>
      </c>
      <c r="M248" s="42">
        <v>0</v>
      </c>
      <c r="O248" s="29"/>
      <c r="P248" s="54">
        <f t="shared" si="3"/>
        <v>0</v>
      </c>
      <c r="Q248" s="90"/>
      <c r="S248" s="76"/>
    </row>
    <row r="249" spans="1:19" ht="15.75" customHeight="1" x14ac:dyDescent="0.25">
      <c r="A249" s="31" t="s">
        <v>298</v>
      </c>
      <c r="B249" s="31"/>
      <c r="C249" s="31"/>
      <c r="D249" s="31"/>
      <c r="E249" s="31"/>
      <c r="F249" s="31"/>
      <c r="G249" s="31"/>
      <c r="H249" s="77" t="s">
        <v>59</v>
      </c>
      <c r="I249" s="77"/>
      <c r="J249" s="55">
        <v>9750</v>
      </c>
      <c r="K249" s="56">
        <v>1</v>
      </c>
      <c r="M249" s="42">
        <v>0</v>
      </c>
      <c r="O249" s="29"/>
      <c r="P249" s="54">
        <f t="shared" si="3"/>
        <v>0</v>
      </c>
      <c r="Q249" s="90"/>
      <c r="S249" s="76"/>
    </row>
    <row r="250" spans="1:19" ht="15.75" customHeight="1" x14ac:dyDescent="0.25">
      <c r="A250" s="31" t="s">
        <v>299</v>
      </c>
      <c r="B250" s="31"/>
      <c r="C250" s="31"/>
      <c r="D250" s="31"/>
      <c r="E250" s="31"/>
      <c r="F250" s="31"/>
      <c r="G250" s="31"/>
      <c r="H250" s="77" t="s">
        <v>59</v>
      </c>
      <c r="I250" s="77"/>
      <c r="J250" s="55">
        <v>9750</v>
      </c>
      <c r="K250" s="56">
        <v>1</v>
      </c>
      <c r="M250" s="42">
        <v>0</v>
      </c>
      <c r="O250" s="29"/>
      <c r="P250" s="54">
        <f t="shared" si="3"/>
        <v>0</v>
      </c>
      <c r="Q250" s="90"/>
      <c r="S250" s="76"/>
    </row>
    <row r="251" spans="1:19" ht="15.75" customHeight="1" x14ac:dyDescent="0.25">
      <c r="A251" s="31" t="s">
        <v>300</v>
      </c>
      <c r="B251" s="31"/>
      <c r="C251" s="31"/>
      <c r="D251" s="31"/>
      <c r="E251" s="31"/>
      <c r="F251" s="31"/>
      <c r="G251" s="31"/>
      <c r="H251" s="77" t="s">
        <v>59</v>
      </c>
      <c r="I251" s="77"/>
      <c r="J251" s="55">
        <v>9750</v>
      </c>
      <c r="K251" s="56">
        <v>1</v>
      </c>
      <c r="M251" s="42">
        <v>0</v>
      </c>
      <c r="O251" s="29"/>
      <c r="P251" s="54">
        <f t="shared" si="3"/>
        <v>0</v>
      </c>
      <c r="Q251" s="90"/>
      <c r="S251" s="76"/>
    </row>
    <row r="252" spans="1:19" ht="15.75" customHeight="1" x14ac:dyDescent="0.25">
      <c r="A252" s="31" t="s">
        <v>301</v>
      </c>
      <c r="B252" s="31"/>
      <c r="C252" s="31"/>
      <c r="D252" s="31"/>
      <c r="E252" s="31"/>
      <c r="F252" s="31"/>
      <c r="G252" s="31"/>
      <c r="H252" s="77" t="s">
        <v>59</v>
      </c>
      <c r="I252" s="77"/>
      <c r="J252" s="55">
        <v>9750</v>
      </c>
      <c r="K252" s="56">
        <v>1</v>
      </c>
      <c r="M252" s="42">
        <v>0</v>
      </c>
      <c r="O252" s="29"/>
      <c r="P252" s="54">
        <f t="shared" si="3"/>
        <v>0</v>
      </c>
      <c r="Q252" s="90"/>
      <c r="S252" s="76"/>
    </row>
    <row r="253" spans="1:19" ht="15.75" customHeight="1" x14ac:dyDescent="0.25">
      <c r="A253" s="31" t="s">
        <v>302</v>
      </c>
      <c r="B253" s="31"/>
      <c r="C253" s="31"/>
      <c r="D253" s="31"/>
      <c r="E253" s="31"/>
      <c r="F253" s="31"/>
      <c r="G253" s="31"/>
      <c r="H253" s="77" t="s">
        <v>59</v>
      </c>
      <c r="I253" s="77"/>
      <c r="J253" s="55">
        <v>9750</v>
      </c>
      <c r="K253" s="56">
        <v>1</v>
      </c>
      <c r="M253" s="42">
        <v>0</v>
      </c>
      <c r="O253" s="29"/>
      <c r="P253" s="54">
        <f t="shared" si="3"/>
        <v>0</v>
      </c>
      <c r="Q253" s="90"/>
      <c r="S253" s="76"/>
    </row>
    <row r="254" spans="1:19" ht="15.75" customHeight="1" x14ac:dyDescent="0.25">
      <c r="A254" s="31" t="s">
        <v>303</v>
      </c>
      <c r="B254" s="31"/>
      <c r="C254" s="31"/>
      <c r="D254" s="31"/>
      <c r="E254" s="31"/>
      <c r="F254" s="31"/>
      <c r="G254" s="31"/>
      <c r="H254" s="77" t="s">
        <v>59</v>
      </c>
      <c r="I254" s="77"/>
      <c r="J254" s="55">
        <v>9750</v>
      </c>
      <c r="K254" s="56">
        <v>1</v>
      </c>
      <c r="M254" s="42">
        <v>0</v>
      </c>
      <c r="O254" s="29"/>
      <c r="P254" s="54">
        <f t="shared" si="3"/>
        <v>0</v>
      </c>
      <c r="Q254" s="90"/>
      <c r="S254" s="76"/>
    </row>
    <row r="255" spans="1:19" ht="15.75" customHeight="1" x14ac:dyDescent="0.25">
      <c r="A255" s="31" t="s">
        <v>304</v>
      </c>
      <c r="B255" s="31"/>
      <c r="C255" s="31"/>
      <c r="D255" s="31"/>
      <c r="E255" s="31"/>
      <c r="F255" s="31"/>
      <c r="G255" s="31"/>
      <c r="H255" s="77" t="s">
        <v>59</v>
      </c>
      <c r="I255" s="77"/>
      <c r="J255" s="55">
        <v>9750</v>
      </c>
      <c r="K255" s="56">
        <v>1</v>
      </c>
      <c r="M255" s="42">
        <v>0</v>
      </c>
      <c r="O255" s="29"/>
      <c r="P255" s="54">
        <f t="shared" si="3"/>
        <v>0</v>
      </c>
      <c r="Q255" s="90"/>
      <c r="S255" s="76"/>
    </row>
    <row r="256" spans="1:19" ht="15.75" customHeight="1" x14ac:dyDescent="0.25">
      <c r="A256" s="31" t="s">
        <v>305</v>
      </c>
      <c r="B256" s="31"/>
      <c r="C256" s="31"/>
      <c r="D256" s="31"/>
      <c r="E256" s="31"/>
      <c r="F256" s="31"/>
      <c r="G256" s="31"/>
      <c r="H256" s="77" t="s">
        <v>59</v>
      </c>
      <c r="I256" s="77"/>
      <c r="J256" s="55">
        <v>9750</v>
      </c>
      <c r="K256" s="56">
        <v>1</v>
      </c>
      <c r="M256" s="42">
        <v>0</v>
      </c>
      <c r="O256" s="29"/>
      <c r="P256" s="54">
        <f t="shared" si="3"/>
        <v>0</v>
      </c>
      <c r="Q256" s="90"/>
      <c r="S256" s="76"/>
    </row>
    <row r="257" spans="1:19" ht="15.75" customHeight="1" x14ac:dyDescent="0.25">
      <c r="A257" s="31" t="s">
        <v>306</v>
      </c>
      <c r="B257" s="31"/>
      <c r="C257" s="31"/>
      <c r="D257" s="31"/>
      <c r="E257" s="31"/>
      <c r="F257" s="31"/>
      <c r="G257" s="31"/>
      <c r="H257" s="77" t="s">
        <v>59</v>
      </c>
      <c r="I257" s="77"/>
      <c r="J257" s="55">
        <v>9750</v>
      </c>
      <c r="K257" s="56">
        <v>1</v>
      </c>
      <c r="M257" s="42">
        <v>0</v>
      </c>
      <c r="O257" s="29"/>
      <c r="P257" s="54">
        <f t="shared" si="3"/>
        <v>0</v>
      </c>
      <c r="Q257" s="90"/>
      <c r="S257" s="76"/>
    </row>
    <row r="258" spans="1:19" ht="15.75" customHeight="1" x14ac:dyDescent="0.25">
      <c r="A258" s="31" t="s">
        <v>307</v>
      </c>
      <c r="B258" s="31"/>
      <c r="C258" s="31"/>
      <c r="D258" s="31"/>
      <c r="E258" s="31"/>
      <c r="F258" s="31"/>
      <c r="G258" s="31"/>
      <c r="H258" s="77" t="s">
        <v>59</v>
      </c>
      <c r="I258" s="77"/>
      <c r="J258" s="55">
        <v>9750</v>
      </c>
      <c r="K258" s="56">
        <v>1</v>
      </c>
      <c r="M258" s="42">
        <v>0</v>
      </c>
      <c r="O258" s="29"/>
      <c r="P258" s="54">
        <f t="shared" si="3"/>
        <v>0</v>
      </c>
      <c r="Q258" s="90"/>
      <c r="S258" s="76"/>
    </row>
    <row r="259" spans="1:19" ht="15.75" customHeight="1" x14ac:dyDescent="0.25">
      <c r="A259" s="31" t="s">
        <v>308</v>
      </c>
      <c r="B259" s="31"/>
      <c r="C259" s="31"/>
      <c r="D259" s="31"/>
      <c r="E259" s="31"/>
      <c r="F259" s="31"/>
      <c r="G259" s="31"/>
      <c r="H259" s="77" t="s">
        <v>59</v>
      </c>
      <c r="I259" s="77"/>
      <c r="J259" s="55">
        <v>9750</v>
      </c>
      <c r="K259" s="56">
        <v>1</v>
      </c>
      <c r="M259" s="42">
        <v>0</v>
      </c>
      <c r="O259" s="29"/>
      <c r="P259" s="54">
        <f t="shared" si="3"/>
        <v>0</v>
      </c>
      <c r="Q259" s="90"/>
      <c r="S259" s="76"/>
    </row>
    <row r="260" spans="1:19" ht="15.75" customHeight="1" x14ac:dyDescent="0.25">
      <c r="A260" s="31" t="s">
        <v>309</v>
      </c>
      <c r="B260" s="31"/>
      <c r="C260" s="31"/>
      <c r="D260" s="31"/>
      <c r="E260" s="31"/>
      <c r="F260" s="31"/>
      <c r="G260" s="31"/>
      <c r="H260" s="77" t="s">
        <v>59</v>
      </c>
      <c r="I260" s="77"/>
      <c r="J260" s="55">
        <v>9750</v>
      </c>
      <c r="K260" s="56">
        <v>1</v>
      </c>
      <c r="M260" s="42">
        <v>0</v>
      </c>
      <c r="O260" s="29"/>
      <c r="P260" s="54">
        <f t="shared" si="3"/>
        <v>0</v>
      </c>
      <c r="Q260" s="90"/>
      <c r="S260" s="76"/>
    </row>
    <row r="261" spans="1:19" ht="15.75" customHeight="1" x14ac:dyDescent="0.25">
      <c r="A261" s="31" t="s">
        <v>310</v>
      </c>
      <c r="B261" s="31"/>
      <c r="C261" s="31"/>
      <c r="D261" s="31"/>
      <c r="E261" s="31"/>
      <c r="F261" s="31"/>
      <c r="G261" s="31"/>
      <c r="H261" s="77" t="s">
        <v>59</v>
      </c>
      <c r="I261" s="77"/>
      <c r="J261" s="55">
        <v>9750</v>
      </c>
      <c r="K261" s="56">
        <v>1</v>
      </c>
      <c r="M261" s="42">
        <v>0</v>
      </c>
      <c r="O261" s="29"/>
      <c r="P261" s="54">
        <f t="shared" si="3"/>
        <v>0</v>
      </c>
      <c r="Q261" s="90"/>
      <c r="S261" s="76"/>
    </row>
    <row r="262" spans="1:19" ht="15.75" customHeight="1" x14ac:dyDescent="0.25">
      <c r="A262" s="31" t="s">
        <v>311</v>
      </c>
      <c r="B262" s="31"/>
      <c r="C262" s="31"/>
      <c r="D262" s="31"/>
      <c r="E262" s="31"/>
      <c r="F262" s="31"/>
      <c r="G262" s="31"/>
      <c r="H262" s="77" t="s">
        <v>59</v>
      </c>
      <c r="I262" s="77"/>
      <c r="J262" s="55">
        <v>9750</v>
      </c>
      <c r="K262" s="56">
        <v>1</v>
      </c>
      <c r="M262" s="42">
        <v>0</v>
      </c>
      <c r="O262" s="29"/>
      <c r="P262" s="54">
        <f t="shared" si="3"/>
        <v>0</v>
      </c>
      <c r="Q262" s="90"/>
      <c r="S262" s="76"/>
    </row>
    <row r="263" spans="1:19" ht="15.75" customHeight="1" x14ac:dyDescent="0.25">
      <c r="A263" s="31" t="s">
        <v>312</v>
      </c>
      <c r="B263" s="31"/>
      <c r="C263" s="31"/>
      <c r="D263" s="31"/>
      <c r="E263" s="31"/>
      <c r="F263" s="31"/>
      <c r="G263" s="31"/>
      <c r="H263" s="77" t="s">
        <v>59</v>
      </c>
      <c r="I263" s="77"/>
      <c r="J263" s="55">
        <v>9750</v>
      </c>
      <c r="K263" s="56">
        <v>1</v>
      </c>
      <c r="M263" s="42">
        <v>0</v>
      </c>
      <c r="O263" s="29"/>
      <c r="P263" s="54">
        <f t="shared" si="3"/>
        <v>0</v>
      </c>
      <c r="Q263" s="90"/>
      <c r="S263" s="76"/>
    </row>
    <row r="264" spans="1:19" ht="15.75" customHeight="1" x14ac:dyDescent="0.25">
      <c r="A264" s="31" t="s">
        <v>313</v>
      </c>
      <c r="B264" s="31"/>
      <c r="C264" s="31"/>
      <c r="D264" s="31"/>
      <c r="E264" s="31"/>
      <c r="F264" s="31"/>
      <c r="G264" s="31"/>
      <c r="H264" s="77" t="s">
        <v>59</v>
      </c>
      <c r="I264" s="77"/>
      <c r="J264" s="55">
        <v>9750</v>
      </c>
      <c r="K264" s="56">
        <v>1</v>
      </c>
      <c r="M264" s="42">
        <v>0</v>
      </c>
      <c r="O264" s="29"/>
      <c r="P264" s="54">
        <f t="shared" si="3"/>
        <v>0</v>
      </c>
      <c r="Q264" s="90"/>
      <c r="S264" s="76"/>
    </row>
    <row r="265" spans="1:19" ht="15.75" customHeight="1" x14ac:dyDescent="0.25">
      <c r="A265" s="31" t="s">
        <v>314</v>
      </c>
      <c r="B265" s="31"/>
      <c r="C265" s="31"/>
      <c r="D265" s="31"/>
      <c r="E265" s="31"/>
      <c r="F265" s="31"/>
      <c r="G265" s="31"/>
      <c r="H265" s="77" t="s">
        <v>59</v>
      </c>
      <c r="I265" s="77"/>
      <c r="J265" s="55">
        <v>9750</v>
      </c>
      <c r="K265" s="56">
        <v>1</v>
      </c>
      <c r="M265" s="42">
        <v>0</v>
      </c>
      <c r="O265" s="29"/>
      <c r="P265" s="54">
        <f t="shared" si="3"/>
        <v>0</v>
      </c>
      <c r="Q265" s="90"/>
      <c r="S265" s="76"/>
    </row>
    <row r="266" spans="1:19" ht="15.75" customHeight="1" x14ac:dyDescent="0.25">
      <c r="A266" s="31" t="s">
        <v>315</v>
      </c>
      <c r="B266" s="31"/>
      <c r="C266" s="31"/>
      <c r="D266" s="31"/>
      <c r="E266" s="31"/>
      <c r="F266" s="31"/>
      <c r="G266" s="31"/>
      <c r="H266" s="77" t="s">
        <v>59</v>
      </c>
      <c r="I266" s="77"/>
      <c r="J266" s="55">
        <v>9750</v>
      </c>
      <c r="K266" s="56">
        <v>1</v>
      </c>
      <c r="M266" s="42">
        <v>0</v>
      </c>
      <c r="O266" s="29"/>
      <c r="P266" s="54">
        <f t="shared" si="3"/>
        <v>0</v>
      </c>
      <c r="Q266" s="90"/>
      <c r="S266" s="76"/>
    </row>
    <row r="267" spans="1:19" ht="15.75" customHeight="1" x14ac:dyDescent="0.25">
      <c r="A267" s="31" t="s">
        <v>316</v>
      </c>
      <c r="B267" s="31"/>
      <c r="C267" s="31"/>
      <c r="D267" s="31"/>
      <c r="E267" s="31"/>
      <c r="F267" s="31"/>
      <c r="G267" s="31"/>
      <c r="H267" s="77" t="s">
        <v>59</v>
      </c>
      <c r="I267" s="77"/>
      <c r="J267" s="55">
        <v>9750</v>
      </c>
      <c r="K267" s="56">
        <v>1</v>
      </c>
      <c r="M267" s="42">
        <v>0</v>
      </c>
      <c r="O267" s="29"/>
      <c r="P267" s="54">
        <f t="shared" si="3"/>
        <v>0</v>
      </c>
      <c r="Q267" s="90"/>
      <c r="S267" s="76"/>
    </row>
    <row r="268" spans="1:19" ht="15.75" customHeight="1" x14ac:dyDescent="0.25">
      <c r="A268" s="31" t="s">
        <v>317</v>
      </c>
      <c r="B268" s="31"/>
      <c r="C268" s="31"/>
      <c r="D268" s="31"/>
      <c r="E268" s="31"/>
      <c r="F268" s="31"/>
      <c r="G268" s="31"/>
      <c r="H268" s="77" t="s">
        <v>59</v>
      </c>
      <c r="I268" s="77"/>
      <c r="J268" s="55">
        <v>9750</v>
      </c>
      <c r="K268" s="56">
        <v>1</v>
      </c>
      <c r="M268" s="42">
        <v>0</v>
      </c>
      <c r="O268" s="29"/>
      <c r="P268" s="54">
        <f t="shared" si="3"/>
        <v>0</v>
      </c>
      <c r="Q268" s="90"/>
      <c r="S268" s="76"/>
    </row>
    <row r="269" spans="1:19" ht="15.75" customHeight="1" x14ac:dyDescent="0.25">
      <c r="A269" s="31" t="s">
        <v>318</v>
      </c>
      <c r="B269" s="31"/>
      <c r="C269" s="31"/>
      <c r="D269" s="31"/>
      <c r="E269" s="31"/>
      <c r="F269" s="31"/>
      <c r="G269" s="31"/>
      <c r="H269" s="77" t="s">
        <v>59</v>
      </c>
      <c r="I269" s="77"/>
      <c r="J269" s="55">
        <v>9750</v>
      </c>
      <c r="K269" s="56">
        <v>1</v>
      </c>
      <c r="M269" s="42">
        <v>0</v>
      </c>
      <c r="O269" s="29"/>
      <c r="P269" s="54">
        <f t="shared" si="3"/>
        <v>0</v>
      </c>
      <c r="Q269" s="90"/>
      <c r="S269" s="76"/>
    </row>
    <row r="270" spans="1:19" ht="15.75" customHeight="1" x14ac:dyDescent="0.25">
      <c r="A270" s="31" t="s">
        <v>319</v>
      </c>
      <c r="B270" s="31"/>
      <c r="C270" s="31"/>
      <c r="D270" s="31"/>
      <c r="E270" s="31"/>
      <c r="F270" s="31"/>
      <c r="G270" s="31"/>
      <c r="H270" s="77" t="s">
        <v>59</v>
      </c>
      <c r="I270" s="77"/>
      <c r="J270" s="55">
        <v>9750</v>
      </c>
      <c r="K270" s="56">
        <v>1</v>
      </c>
      <c r="M270" s="42">
        <v>0</v>
      </c>
      <c r="O270" s="29"/>
      <c r="P270" s="54">
        <f t="shared" si="3"/>
        <v>0</v>
      </c>
      <c r="Q270" s="90"/>
      <c r="S270" s="76"/>
    </row>
    <row r="271" spans="1:19" ht="15.75" customHeight="1" x14ac:dyDescent="0.25">
      <c r="A271" s="31" t="s">
        <v>320</v>
      </c>
      <c r="B271" s="31"/>
      <c r="C271" s="31"/>
      <c r="D271" s="31"/>
      <c r="E271" s="31"/>
      <c r="F271" s="31"/>
      <c r="G271" s="31"/>
      <c r="H271" s="77" t="s">
        <v>59</v>
      </c>
      <c r="I271" s="77"/>
      <c r="J271" s="55">
        <v>9750</v>
      </c>
      <c r="K271" s="56">
        <v>1</v>
      </c>
      <c r="M271" s="42">
        <v>0</v>
      </c>
      <c r="O271" s="29"/>
      <c r="P271" s="54">
        <f t="shared" si="3"/>
        <v>0</v>
      </c>
      <c r="Q271" s="90"/>
      <c r="S271" s="76"/>
    </row>
    <row r="272" spans="1:19" ht="15.75" customHeight="1" x14ac:dyDescent="0.25">
      <c r="A272" s="31" t="s">
        <v>321</v>
      </c>
      <c r="B272" s="31"/>
      <c r="C272" s="31"/>
      <c r="D272" s="31"/>
      <c r="E272" s="31"/>
      <c r="F272" s="31"/>
      <c r="G272" s="31"/>
      <c r="H272" s="77" t="s">
        <v>59</v>
      </c>
      <c r="I272" s="77"/>
      <c r="J272" s="55">
        <v>9750</v>
      </c>
      <c r="K272" s="56">
        <v>1</v>
      </c>
      <c r="M272" s="42">
        <v>0</v>
      </c>
      <c r="O272" s="29"/>
      <c r="P272" s="54">
        <f t="shared" si="3"/>
        <v>0</v>
      </c>
      <c r="Q272" s="90"/>
      <c r="S272" s="76"/>
    </row>
    <row r="273" spans="1:19" ht="15.75" customHeight="1" x14ac:dyDescent="0.25">
      <c r="A273" s="31" t="s">
        <v>322</v>
      </c>
      <c r="B273" s="31"/>
      <c r="C273" s="31"/>
      <c r="D273" s="31"/>
      <c r="E273" s="31"/>
      <c r="F273" s="31"/>
      <c r="G273" s="31"/>
      <c r="H273" s="77" t="s">
        <v>59</v>
      </c>
      <c r="I273" s="77"/>
      <c r="J273" s="55">
        <v>9750</v>
      </c>
      <c r="K273" s="56">
        <v>1</v>
      </c>
      <c r="M273" s="42">
        <v>0</v>
      </c>
      <c r="O273" s="29"/>
      <c r="P273" s="54">
        <f t="shared" si="3"/>
        <v>0</v>
      </c>
      <c r="Q273" s="90"/>
      <c r="S273" s="76"/>
    </row>
    <row r="274" spans="1:19" ht="15.75" customHeight="1" x14ac:dyDescent="0.25">
      <c r="A274" s="31" t="s">
        <v>323</v>
      </c>
      <c r="B274" s="31"/>
      <c r="C274" s="31"/>
      <c r="D274" s="31"/>
      <c r="E274" s="31"/>
      <c r="F274" s="31"/>
      <c r="G274" s="31"/>
      <c r="H274" s="77" t="s">
        <v>59</v>
      </c>
      <c r="I274" s="77"/>
      <c r="J274" s="55">
        <v>9750</v>
      </c>
      <c r="K274" s="56">
        <v>1</v>
      </c>
      <c r="M274" s="42">
        <v>0</v>
      </c>
      <c r="O274" s="29"/>
      <c r="P274" s="54">
        <f t="shared" ref="P274:P337" si="4">M274+($M$6/$K$6)+($M$9/$K$9)+IF(OR($B$15=H274,$D$15=H274,$F$15=H274),$M$15/$K$15,0)</f>
        <v>0</v>
      </c>
      <c r="Q274" s="90"/>
      <c r="S274" s="76"/>
    </row>
    <row r="275" spans="1:19" ht="15.75" customHeight="1" x14ac:dyDescent="0.25">
      <c r="A275" s="31" t="s">
        <v>324</v>
      </c>
      <c r="B275" s="31"/>
      <c r="C275" s="31"/>
      <c r="D275" s="31"/>
      <c r="E275" s="31"/>
      <c r="F275" s="31"/>
      <c r="G275" s="31"/>
      <c r="H275" s="77" t="s">
        <v>59</v>
      </c>
      <c r="I275" s="77"/>
      <c r="J275" s="55">
        <v>9750</v>
      </c>
      <c r="K275" s="56">
        <v>1</v>
      </c>
      <c r="M275" s="42">
        <v>0</v>
      </c>
      <c r="O275" s="29"/>
      <c r="P275" s="54">
        <f t="shared" si="4"/>
        <v>0</v>
      </c>
      <c r="Q275" s="90"/>
      <c r="S275" s="76"/>
    </row>
    <row r="276" spans="1:19" ht="15.75" customHeight="1" x14ac:dyDescent="0.25">
      <c r="A276" s="31" t="s">
        <v>325</v>
      </c>
      <c r="B276" s="31"/>
      <c r="C276" s="31"/>
      <c r="D276" s="31"/>
      <c r="E276" s="31"/>
      <c r="F276" s="31"/>
      <c r="G276" s="31"/>
      <c r="H276" s="77" t="s">
        <v>59</v>
      </c>
      <c r="I276" s="77"/>
      <c r="J276" s="55">
        <v>9750</v>
      </c>
      <c r="K276" s="56">
        <v>1</v>
      </c>
      <c r="M276" s="42">
        <v>0</v>
      </c>
      <c r="O276" s="29"/>
      <c r="P276" s="54">
        <f t="shared" si="4"/>
        <v>0</v>
      </c>
      <c r="Q276" s="90"/>
      <c r="S276" s="76"/>
    </row>
    <row r="277" spans="1:19" ht="15.75" customHeight="1" x14ac:dyDescent="0.25">
      <c r="A277" s="31" t="s">
        <v>326</v>
      </c>
      <c r="B277" s="31"/>
      <c r="C277" s="31"/>
      <c r="D277" s="31"/>
      <c r="E277" s="31"/>
      <c r="F277" s="31"/>
      <c r="G277" s="31"/>
      <c r="H277" s="77" t="s">
        <v>59</v>
      </c>
      <c r="I277" s="77"/>
      <c r="J277" s="55">
        <v>9750</v>
      </c>
      <c r="K277" s="56">
        <v>1</v>
      </c>
      <c r="M277" s="42">
        <v>0</v>
      </c>
      <c r="O277" s="29"/>
      <c r="P277" s="54">
        <f t="shared" si="4"/>
        <v>0</v>
      </c>
      <c r="Q277" s="94" t="str">
        <f>A9</f>
        <v>England</v>
      </c>
      <c r="S277" s="76"/>
    </row>
    <row r="278" spans="1:19" ht="15.75" customHeight="1" x14ac:dyDescent="0.25">
      <c r="A278" s="31" t="s">
        <v>327</v>
      </c>
      <c r="B278" s="31"/>
      <c r="C278" s="31"/>
      <c r="D278" s="31"/>
      <c r="E278" s="31"/>
      <c r="F278" s="31"/>
      <c r="G278" s="31"/>
      <c r="H278" s="77" t="s">
        <v>59</v>
      </c>
      <c r="I278" s="77"/>
      <c r="J278" s="55">
        <v>9750</v>
      </c>
      <c r="K278" s="56">
        <v>1</v>
      </c>
      <c r="M278" s="42">
        <v>0</v>
      </c>
      <c r="O278" s="29"/>
      <c r="P278" s="54">
        <f t="shared" si="4"/>
        <v>0</v>
      </c>
      <c r="Q278" s="90"/>
      <c r="S278" s="76"/>
    </row>
    <row r="279" spans="1:19" ht="15.75" customHeight="1" x14ac:dyDescent="0.25">
      <c r="A279" s="31" t="s">
        <v>328</v>
      </c>
      <c r="B279" s="31"/>
      <c r="C279" s="31"/>
      <c r="D279" s="31"/>
      <c r="E279" s="31"/>
      <c r="F279" s="31"/>
      <c r="G279" s="31"/>
      <c r="H279" s="77" t="s">
        <v>59</v>
      </c>
      <c r="I279" s="77"/>
      <c r="J279" s="55">
        <v>9750</v>
      </c>
      <c r="K279" s="56">
        <v>1</v>
      </c>
      <c r="M279" s="42">
        <v>0</v>
      </c>
      <c r="O279" s="29"/>
      <c r="P279" s="54">
        <f t="shared" si="4"/>
        <v>0</v>
      </c>
      <c r="Q279" s="90"/>
      <c r="S279" s="76"/>
    </row>
    <row r="280" spans="1:19" ht="15.75" customHeight="1" x14ac:dyDescent="0.25">
      <c r="A280" s="31" t="s">
        <v>329</v>
      </c>
      <c r="B280" s="31"/>
      <c r="C280" s="31"/>
      <c r="D280" s="31"/>
      <c r="E280" s="31"/>
      <c r="F280" s="31"/>
      <c r="G280" s="31"/>
      <c r="H280" s="77" t="s">
        <v>59</v>
      </c>
      <c r="I280" s="77"/>
      <c r="J280" s="55">
        <v>9750</v>
      </c>
      <c r="K280" s="56">
        <v>1</v>
      </c>
      <c r="M280" s="42">
        <v>0</v>
      </c>
      <c r="O280" s="29"/>
      <c r="P280" s="54">
        <f t="shared" si="4"/>
        <v>0</v>
      </c>
      <c r="Q280" s="90"/>
      <c r="S280" s="76"/>
    </row>
    <row r="281" spans="1:19" ht="15.75" customHeight="1" x14ac:dyDescent="0.25">
      <c r="A281" s="31" t="s">
        <v>330</v>
      </c>
      <c r="B281" s="31"/>
      <c r="C281" s="31"/>
      <c r="D281" s="31"/>
      <c r="E281" s="31"/>
      <c r="F281" s="31"/>
      <c r="G281" s="31"/>
      <c r="H281" s="77" t="s">
        <v>59</v>
      </c>
      <c r="I281" s="77"/>
      <c r="J281" s="55">
        <v>9750</v>
      </c>
      <c r="K281" s="56">
        <v>1</v>
      </c>
      <c r="M281" s="42">
        <v>0</v>
      </c>
      <c r="O281" s="29"/>
      <c r="P281" s="54">
        <f t="shared" si="4"/>
        <v>0</v>
      </c>
      <c r="Q281" s="90"/>
      <c r="S281" s="76"/>
    </row>
    <row r="282" spans="1:19" ht="15.75" customHeight="1" x14ac:dyDescent="0.25">
      <c r="A282" s="31" t="s">
        <v>331</v>
      </c>
      <c r="B282" s="31"/>
      <c r="C282" s="31"/>
      <c r="D282" s="31"/>
      <c r="E282" s="31"/>
      <c r="F282" s="31"/>
      <c r="G282" s="31"/>
      <c r="H282" s="77" t="s">
        <v>59</v>
      </c>
      <c r="I282" s="77"/>
      <c r="J282" s="55">
        <v>9750</v>
      </c>
      <c r="K282" s="56">
        <v>1</v>
      </c>
      <c r="M282" s="42">
        <v>0</v>
      </c>
      <c r="O282" s="29"/>
      <c r="P282" s="54">
        <f t="shared" si="4"/>
        <v>0</v>
      </c>
      <c r="Q282" s="90"/>
      <c r="S282" s="76"/>
    </row>
    <row r="283" spans="1:19" ht="15.75" customHeight="1" x14ac:dyDescent="0.25">
      <c r="A283" s="31" t="s">
        <v>332</v>
      </c>
      <c r="B283" s="31"/>
      <c r="C283" s="31"/>
      <c r="D283" s="31"/>
      <c r="E283" s="31"/>
      <c r="F283" s="31"/>
      <c r="G283" s="31"/>
      <c r="H283" s="77" t="s">
        <v>59</v>
      </c>
      <c r="I283" s="77"/>
      <c r="J283" s="55">
        <v>9750</v>
      </c>
      <c r="K283" s="56">
        <v>1</v>
      </c>
      <c r="M283" s="42">
        <v>0</v>
      </c>
      <c r="O283" s="29"/>
      <c r="P283" s="54">
        <f t="shared" si="4"/>
        <v>0</v>
      </c>
      <c r="Q283" s="90"/>
      <c r="S283" s="76"/>
    </row>
    <row r="284" spans="1:19" ht="15.75" customHeight="1" x14ac:dyDescent="0.25">
      <c r="A284" s="31" t="s">
        <v>333</v>
      </c>
      <c r="B284" s="31"/>
      <c r="C284" s="31"/>
      <c r="D284" s="31"/>
      <c r="E284" s="31"/>
      <c r="F284" s="31"/>
      <c r="G284" s="31"/>
      <c r="H284" s="77" t="s">
        <v>59</v>
      </c>
      <c r="I284" s="77"/>
      <c r="J284" s="55">
        <v>9750</v>
      </c>
      <c r="K284" s="56">
        <v>1</v>
      </c>
      <c r="M284" s="42">
        <v>0</v>
      </c>
      <c r="O284" s="29"/>
      <c r="P284" s="54">
        <f t="shared" si="4"/>
        <v>0</v>
      </c>
      <c r="Q284" s="90"/>
      <c r="S284" s="76"/>
    </row>
    <row r="285" spans="1:19" ht="15.75" customHeight="1" x14ac:dyDescent="0.25">
      <c r="A285" s="31" t="s">
        <v>334</v>
      </c>
      <c r="B285" s="31"/>
      <c r="C285" s="31"/>
      <c r="D285" s="31"/>
      <c r="E285" s="31"/>
      <c r="F285" s="31"/>
      <c r="G285" s="31"/>
      <c r="H285" s="77" t="s">
        <v>59</v>
      </c>
      <c r="I285" s="77"/>
      <c r="J285" s="55">
        <v>9750</v>
      </c>
      <c r="K285" s="56">
        <v>1</v>
      </c>
      <c r="M285" s="42">
        <v>0</v>
      </c>
      <c r="O285" s="29"/>
      <c r="P285" s="54">
        <f t="shared" si="4"/>
        <v>0</v>
      </c>
      <c r="Q285" s="90"/>
      <c r="S285" s="76"/>
    </row>
    <row r="286" spans="1:19" ht="15.75" customHeight="1" x14ac:dyDescent="0.25">
      <c r="A286" s="31" t="s">
        <v>335</v>
      </c>
      <c r="B286" s="31"/>
      <c r="C286" s="31"/>
      <c r="D286" s="31"/>
      <c r="E286" s="31"/>
      <c r="F286" s="31"/>
      <c r="G286" s="31"/>
      <c r="H286" s="77" t="s">
        <v>59</v>
      </c>
      <c r="I286" s="77"/>
      <c r="J286" s="55">
        <v>9750</v>
      </c>
      <c r="K286" s="56">
        <v>1</v>
      </c>
      <c r="M286" s="42">
        <v>0</v>
      </c>
      <c r="O286" s="29"/>
      <c r="P286" s="54">
        <f t="shared" si="4"/>
        <v>0</v>
      </c>
      <c r="Q286" s="90"/>
      <c r="S286" s="76"/>
    </row>
    <row r="287" spans="1:19" ht="15.75" customHeight="1" x14ac:dyDescent="0.25">
      <c r="A287" s="31" t="s">
        <v>336</v>
      </c>
      <c r="B287" s="31"/>
      <c r="C287" s="31"/>
      <c r="D287" s="31"/>
      <c r="E287" s="31"/>
      <c r="F287" s="31"/>
      <c r="G287" s="31"/>
      <c r="H287" s="77" t="s">
        <v>59</v>
      </c>
      <c r="I287" s="77"/>
      <c r="J287" s="55">
        <v>9750</v>
      </c>
      <c r="K287" s="56">
        <v>1</v>
      </c>
      <c r="M287" s="42">
        <v>0</v>
      </c>
      <c r="O287" s="29"/>
      <c r="P287" s="54">
        <f t="shared" si="4"/>
        <v>0</v>
      </c>
      <c r="Q287" s="90"/>
      <c r="S287" s="76"/>
    </row>
    <row r="288" spans="1:19" ht="15.75" customHeight="1" x14ac:dyDescent="0.25">
      <c r="A288" s="31" t="s">
        <v>337</v>
      </c>
      <c r="B288" s="31"/>
      <c r="C288" s="31"/>
      <c r="D288" s="31"/>
      <c r="E288" s="31"/>
      <c r="F288" s="31"/>
      <c r="G288" s="31"/>
      <c r="H288" s="77" t="s">
        <v>59</v>
      </c>
      <c r="I288" s="77"/>
      <c r="J288" s="55">
        <v>9750</v>
      </c>
      <c r="K288" s="56">
        <v>1</v>
      </c>
      <c r="M288" s="42">
        <v>0</v>
      </c>
      <c r="O288" s="29"/>
      <c r="P288" s="54">
        <f t="shared" si="4"/>
        <v>0</v>
      </c>
      <c r="Q288" s="90"/>
      <c r="S288" s="76"/>
    </row>
    <row r="289" spans="1:19" ht="15.75" customHeight="1" x14ac:dyDescent="0.25">
      <c r="A289" s="31" t="s">
        <v>338</v>
      </c>
      <c r="B289" s="31"/>
      <c r="C289" s="31"/>
      <c r="D289" s="31"/>
      <c r="E289" s="31"/>
      <c r="F289" s="31"/>
      <c r="G289" s="31"/>
      <c r="H289" s="77" t="s">
        <v>59</v>
      </c>
      <c r="I289" s="77"/>
      <c r="J289" s="55">
        <v>9750</v>
      </c>
      <c r="K289" s="56">
        <v>1</v>
      </c>
      <c r="M289" s="42">
        <v>0</v>
      </c>
      <c r="O289" s="29"/>
      <c r="P289" s="54">
        <f t="shared" si="4"/>
        <v>0</v>
      </c>
      <c r="Q289" s="90"/>
      <c r="S289" s="76"/>
    </row>
    <row r="290" spans="1:19" ht="15.75" customHeight="1" x14ac:dyDescent="0.25">
      <c r="A290" s="31" t="s">
        <v>339</v>
      </c>
      <c r="B290" s="31"/>
      <c r="C290" s="31"/>
      <c r="D290" s="31"/>
      <c r="E290" s="31"/>
      <c r="F290" s="31"/>
      <c r="G290" s="31"/>
      <c r="H290" s="77" t="s">
        <v>59</v>
      </c>
      <c r="I290" s="77"/>
      <c r="J290" s="55">
        <v>9750</v>
      </c>
      <c r="K290" s="56">
        <v>1</v>
      </c>
      <c r="M290" s="42">
        <v>0</v>
      </c>
      <c r="O290" s="29"/>
      <c r="P290" s="54">
        <f t="shared" si="4"/>
        <v>0</v>
      </c>
      <c r="Q290" s="90"/>
      <c r="S290" s="76"/>
    </row>
    <row r="291" spans="1:19" ht="15.75" customHeight="1" x14ac:dyDescent="0.25">
      <c r="A291" s="31" t="s">
        <v>340</v>
      </c>
      <c r="B291" s="31"/>
      <c r="C291" s="31"/>
      <c r="D291" s="31"/>
      <c r="E291" s="31"/>
      <c r="F291" s="31"/>
      <c r="G291" s="31"/>
      <c r="H291" s="77" t="s">
        <v>59</v>
      </c>
      <c r="I291" s="77"/>
      <c r="J291" s="55">
        <v>9750</v>
      </c>
      <c r="K291" s="56">
        <v>1</v>
      </c>
      <c r="M291" s="42">
        <v>0</v>
      </c>
      <c r="O291" s="29"/>
      <c r="P291" s="54">
        <f t="shared" si="4"/>
        <v>0</v>
      </c>
      <c r="Q291" s="90"/>
      <c r="S291" s="76"/>
    </row>
    <row r="292" spans="1:19" ht="15.75" customHeight="1" x14ac:dyDescent="0.25">
      <c r="A292" s="31" t="s">
        <v>341</v>
      </c>
      <c r="B292" s="31"/>
      <c r="C292" s="31"/>
      <c r="D292" s="31"/>
      <c r="E292" s="31"/>
      <c r="F292" s="31"/>
      <c r="G292" s="31"/>
      <c r="H292" s="77" t="s">
        <v>59</v>
      </c>
      <c r="I292" s="77"/>
      <c r="J292" s="55">
        <v>9750</v>
      </c>
      <c r="K292" s="56">
        <v>1</v>
      </c>
      <c r="M292" s="42">
        <v>0</v>
      </c>
      <c r="O292" s="29"/>
      <c r="P292" s="54">
        <f t="shared" si="4"/>
        <v>0</v>
      </c>
      <c r="Q292" s="90"/>
      <c r="S292" s="76"/>
    </row>
    <row r="293" spans="1:19" ht="15.75" customHeight="1" x14ac:dyDescent="0.25">
      <c r="A293" s="31" t="s">
        <v>342</v>
      </c>
      <c r="B293" s="31"/>
      <c r="C293" s="31"/>
      <c r="D293" s="31"/>
      <c r="E293" s="31"/>
      <c r="F293" s="31"/>
      <c r="G293" s="31"/>
      <c r="H293" s="77" t="s">
        <v>59</v>
      </c>
      <c r="I293" s="77"/>
      <c r="J293" s="55">
        <v>9750</v>
      </c>
      <c r="K293" s="56">
        <v>1</v>
      </c>
      <c r="M293" s="42">
        <v>0</v>
      </c>
      <c r="O293" s="29"/>
      <c r="P293" s="54">
        <f t="shared" si="4"/>
        <v>0</v>
      </c>
      <c r="Q293" s="90"/>
      <c r="S293" s="76"/>
    </row>
    <row r="294" spans="1:19" ht="15.75" customHeight="1" x14ac:dyDescent="0.25">
      <c r="A294" s="31" t="s">
        <v>343</v>
      </c>
      <c r="B294" s="31"/>
      <c r="C294" s="31"/>
      <c r="D294" s="31"/>
      <c r="E294" s="31"/>
      <c r="F294" s="31"/>
      <c r="G294" s="31"/>
      <c r="H294" s="77" t="s">
        <v>59</v>
      </c>
      <c r="I294" s="77"/>
      <c r="J294" s="55">
        <v>9750</v>
      </c>
      <c r="K294" s="56">
        <v>1</v>
      </c>
      <c r="M294" s="42">
        <v>0</v>
      </c>
      <c r="O294" s="29"/>
      <c r="P294" s="54">
        <f t="shared" si="4"/>
        <v>0</v>
      </c>
      <c r="Q294" s="90"/>
      <c r="S294" s="76"/>
    </row>
    <row r="295" spans="1:19" ht="15.75" customHeight="1" x14ac:dyDescent="0.25">
      <c r="A295" s="31" t="s">
        <v>344</v>
      </c>
      <c r="B295" s="31"/>
      <c r="C295" s="31"/>
      <c r="D295" s="31"/>
      <c r="E295" s="31"/>
      <c r="F295" s="31"/>
      <c r="G295" s="31"/>
      <c r="H295" s="77" t="s">
        <v>59</v>
      </c>
      <c r="I295" s="77"/>
      <c r="J295" s="55">
        <v>9750</v>
      </c>
      <c r="K295" s="56">
        <v>1</v>
      </c>
      <c r="M295" s="42">
        <v>0</v>
      </c>
      <c r="O295" s="29"/>
      <c r="P295" s="54">
        <f t="shared" si="4"/>
        <v>0</v>
      </c>
      <c r="Q295" s="90"/>
      <c r="S295" s="76"/>
    </row>
    <row r="296" spans="1:19" ht="15.75" customHeight="1" x14ac:dyDescent="0.25">
      <c r="A296" s="31" t="s">
        <v>345</v>
      </c>
      <c r="B296" s="31"/>
      <c r="C296" s="31"/>
      <c r="D296" s="31"/>
      <c r="E296" s="31"/>
      <c r="F296" s="31"/>
      <c r="G296" s="31"/>
      <c r="H296" s="77" t="s">
        <v>59</v>
      </c>
      <c r="I296" s="77"/>
      <c r="J296" s="55">
        <v>9750</v>
      </c>
      <c r="K296" s="56">
        <v>1</v>
      </c>
      <c r="M296" s="42">
        <v>0</v>
      </c>
      <c r="O296" s="29"/>
      <c r="P296" s="54">
        <f t="shared" si="4"/>
        <v>0</v>
      </c>
      <c r="Q296" s="90"/>
      <c r="S296" s="76"/>
    </row>
    <row r="297" spans="1:19" ht="15.75" customHeight="1" x14ac:dyDescent="0.25">
      <c r="A297" s="31" t="s">
        <v>346</v>
      </c>
      <c r="B297" s="31"/>
      <c r="C297" s="31"/>
      <c r="D297" s="31"/>
      <c r="E297" s="31"/>
      <c r="F297" s="31"/>
      <c r="G297" s="31"/>
      <c r="H297" s="77" t="s">
        <v>59</v>
      </c>
      <c r="I297" s="77"/>
      <c r="J297" s="55">
        <v>9750</v>
      </c>
      <c r="K297" s="56">
        <v>1</v>
      </c>
      <c r="M297" s="42">
        <v>0</v>
      </c>
      <c r="O297" s="29"/>
      <c r="P297" s="54">
        <f t="shared" si="4"/>
        <v>0</v>
      </c>
      <c r="Q297" s="90"/>
      <c r="S297" s="76"/>
    </row>
    <row r="298" spans="1:19" ht="15.75" customHeight="1" x14ac:dyDescent="0.25">
      <c r="A298" s="31" t="s">
        <v>347</v>
      </c>
      <c r="B298" s="31"/>
      <c r="C298" s="31"/>
      <c r="D298" s="31"/>
      <c r="E298" s="31"/>
      <c r="F298" s="31"/>
      <c r="G298" s="31"/>
      <c r="H298" s="77" t="s">
        <v>59</v>
      </c>
      <c r="I298" s="77"/>
      <c r="J298" s="55">
        <v>9750</v>
      </c>
      <c r="K298" s="56">
        <v>1</v>
      </c>
      <c r="M298" s="42">
        <v>0</v>
      </c>
      <c r="O298" s="29"/>
      <c r="P298" s="54">
        <f t="shared" si="4"/>
        <v>0</v>
      </c>
      <c r="Q298" s="90"/>
      <c r="S298" s="76"/>
    </row>
    <row r="299" spans="1:19" ht="15.75" customHeight="1" x14ac:dyDescent="0.25">
      <c r="A299" s="31" t="s">
        <v>348</v>
      </c>
      <c r="B299" s="31"/>
      <c r="C299" s="31"/>
      <c r="D299" s="31"/>
      <c r="E299" s="31"/>
      <c r="F299" s="31"/>
      <c r="G299" s="31"/>
      <c r="H299" s="77" t="s">
        <v>59</v>
      </c>
      <c r="I299" s="77"/>
      <c r="J299" s="55">
        <v>9750</v>
      </c>
      <c r="K299" s="56">
        <v>1</v>
      </c>
      <c r="M299" s="42">
        <v>0</v>
      </c>
      <c r="O299" s="29"/>
      <c r="P299" s="54">
        <f t="shared" si="4"/>
        <v>0</v>
      </c>
      <c r="Q299" s="90"/>
      <c r="S299" s="76"/>
    </row>
    <row r="300" spans="1:19" ht="15.75" customHeight="1" x14ac:dyDescent="0.25">
      <c r="A300" s="31" t="s">
        <v>349</v>
      </c>
      <c r="B300" s="31"/>
      <c r="C300" s="31"/>
      <c r="D300" s="31"/>
      <c r="E300" s="31"/>
      <c r="F300" s="31"/>
      <c r="G300" s="31"/>
      <c r="H300" s="77" t="s">
        <v>59</v>
      </c>
      <c r="I300" s="77"/>
      <c r="J300" s="55">
        <v>9750</v>
      </c>
      <c r="K300" s="56">
        <v>1</v>
      </c>
      <c r="M300" s="42">
        <v>0</v>
      </c>
      <c r="O300" s="29"/>
      <c r="P300" s="54">
        <f t="shared" si="4"/>
        <v>0</v>
      </c>
      <c r="Q300" s="90"/>
      <c r="S300" s="76"/>
    </row>
    <row r="301" spans="1:19" ht="15.75" customHeight="1" x14ac:dyDescent="0.25">
      <c r="A301" s="31" t="s">
        <v>350</v>
      </c>
      <c r="B301" s="31"/>
      <c r="C301" s="31"/>
      <c r="D301" s="31"/>
      <c r="E301" s="31"/>
      <c r="F301" s="31"/>
      <c r="G301" s="31"/>
      <c r="H301" s="77" t="s">
        <v>59</v>
      </c>
      <c r="I301" s="77"/>
      <c r="J301" s="55">
        <v>9750</v>
      </c>
      <c r="K301" s="56">
        <v>1</v>
      </c>
      <c r="M301" s="42">
        <v>0</v>
      </c>
      <c r="O301" s="29"/>
      <c r="P301" s="54">
        <f t="shared" si="4"/>
        <v>0</v>
      </c>
      <c r="Q301" s="90"/>
      <c r="S301" s="76"/>
    </row>
    <row r="302" spans="1:19" ht="15.75" customHeight="1" x14ac:dyDescent="0.25">
      <c r="A302" s="31" t="s">
        <v>351</v>
      </c>
      <c r="B302" s="31"/>
      <c r="C302" s="31"/>
      <c r="D302" s="31"/>
      <c r="E302" s="31"/>
      <c r="F302" s="31"/>
      <c r="G302" s="31"/>
      <c r="H302" s="77" t="s">
        <v>59</v>
      </c>
      <c r="I302" s="77"/>
      <c r="J302" s="55">
        <v>9750</v>
      </c>
      <c r="K302" s="56">
        <v>1</v>
      </c>
      <c r="M302" s="42">
        <v>0</v>
      </c>
      <c r="O302" s="29"/>
      <c r="P302" s="54">
        <f t="shared" si="4"/>
        <v>0</v>
      </c>
      <c r="Q302" s="90"/>
      <c r="S302" s="76"/>
    </row>
    <row r="303" spans="1:19" ht="15.75" customHeight="1" x14ac:dyDescent="0.25">
      <c r="A303" s="31" t="s">
        <v>352</v>
      </c>
      <c r="B303" s="31"/>
      <c r="C303" s="31"/>
      <c r="D303" s="31"/>
      <c r="E303" s="31"/>
      <c r="F303" s="31"/>
      <c r="G303" s="31"/>
      <c r="H303" s="77" t="s">
        <v>59</v>
      </c>
      <c r="I303" s="77"/>
      <c r="J303" s="55">
        <v>9750</v>
      </c>
      <c r="K303" s="56">
        <v>1</v>
      </c>
      <c r="M303" s="42">
        <v>0</v>
      </c>
      <c r="O303" s="29"/>
      <c r="P303" s="54">
        <f t="shared" si="4"/>
        <v>0</v>
      </c>
      <c r="Q303" s="90"/>
      <c r="S303" s="76"/>
    </row>
    <row r="304" spans="1:19" ht="15.75" customHeight="1" x14ac:dyDescent="0.25">
      <c r="A304" s="31" t="s">
        <v>353</v>
      </c>
      <c r="B304" s="31"/>
      <c r="C304" s="31"/>
      <c r="D304" s="31"/>
      <c r="E304" s="31"/>
      <c r="F304" s="31"/>
      <c r="G304" s="31"/>
      <c r="H304" s="77" t="s">
        <v>59</v>
      </c>
      <c r="I304" s="77"/>
      <c r="J304" s="55">
        <v>9750</v>
      </c>
      <c r="K304" s="56">
        <v>1</v>
      </c>
      <c r="M304" s="42">
        <v>0</v>
      </c>
      <c r="O304" s="29"/>
      <c r="P304" s="54">
        <f t="shared" si="4"/>
        <v>0</v>
      </c>
      <c r="Q304" s="90"/>
      <c r="S304" s="76"/>
    </row>
    <row r="305" spans="1:19" ht="15.75" customHeight="1" x14ac:dyDescent="0.25">
      <c r="A305" s="31" t="s">
        <v>354</v>
      </c>
      <c r="B305" s="31"/>
      <c r="C305" s="31"/>
      <c r="D305" s="31"/>
      <c r="E305" s="31"/>
      <c r="F305" s="31"/>
      <c r="G305" s="31"/>
      <c r="H305" s="77" t="s">
        <v>59</v>
      </c>
      <c r="I305" s="77"/>
      <c r="J305" s="55">
        <v>9750</v>
      </c>
      <c r="K305" s="56">
        <v>1</v>
      </c>
      <c r="M305" s="42">
        <v>0</v>
      </c>
      <c r="O305" s="29"/>
      <c r="P305" s="54">
        <f t="shared" si="4"/>
        <v>0</v>
      </c>
      <c r="Q305" s="90"/>
      <c r="S305" s="76"/>
    </row>
    <row r="306" spans="1:19" ht="15.75" customHeight="1" x14ac:dyDescent="0.25">
      <c r="A306" s="31" t="s">
        <v>355</v>
      </c>
      <c r="B306" s="31"/>
      <c r="C306" s="31"/>
      <c r="D306" s="31"/>
      <c r="E306" s="31"/>
      <c r="F306" s="31"/>
      <c r="G306" s="31"/>
      <c r="H306" s="77" t="s">
        <v>59</v>
      </c>
      <c r="I306" s="77"/>
      <c r="J306" s="55">
        <v>9750</v>
      </c>
      <c r="K306" s="56">
        <v>1</v>
      </c>
      <c r="M306" s="42">
        <v>0</v>
      </c>
      <c r="O306" s="29"/>
      <c r="P306" s="54">
        <f t="shared" si="4"/>
        <v>0</v>
      </c>
      <c r="Q306" s="90"/>
      <c r="S306" s="76"/>
    </row>
    <row r="307" spans="1:19" ht="15.75" customHeight="1" x14ac:dyDescent="0.25">
      <c r="A307" s="31" t="s">
        <v>356</v>
      </c>
      <c r="B307" s="31"/>
      <c r="C307" s="31"/>
      <c r="D307" s="31"/>
      <c r="E307" s="31"/>
      <c r="F307" s="31"/>
      <c r="G307" s="31"/>
      <c r="H307" s="77" t="s">
        <v>59</v>
      </c>
      <c r="I307" s="77"/>
      <c r="J307" s="55">
        <v>9750</v>
      </c>
      <c r="K307" s="56">
        <v>1</v>
      </c>
      <c r="M307" s="42">
        <v>0</v>
      </c>
      <c r="O307" s="29"/>
      <c r="P307" s="54">
        <f t="shared" si="4"/>
        <v>0</v>
      </c>
      <c r="Q307" s="90"/>
      <c r="S307" s="76"/>
    </row>
    <row r="308" spans="1:19" ht="15.75" customHeight="1" x14ac:dyDescent="0.25">
      <c r="A308" s="31" t="s">
        <v>357</v>
      </c>
      <c r="B308" s="31"/>
      <c r="C308" s="31"/>
      <c r="D308" s="31"/>
      <c r="E308" s="31"/>
      <c r="F308" s="31"/>
      <c r="G308" s="31"/>
      <c r="H308" s="77" t="s">
        <v>59</v>
      </c>
      <c r="I308" s="77"/>
      <c r="J308" s="55">
        <v>9750</v>
      </c>
      <c r="K308" s="56">
        <v>1</v>
      </c>
      <c r="M308" s="42">
        <v>0</v>
      </c>
      <c r="O308" s="29"/>
      <c r="P308" s="54">
        <f t="shared" si="4"/>
        <v>0</v>
      </c>
      <c r="Q308" s="90"/>
      <c r="S308" s="76"/>
    </row>
    <row r="309" spans="1:19" ht="15.75" customHeight="1" x14ac:dyDescent="0.25">
      <c r="A309" s="31" t="s">
        <v>358</v>
      </c>
      <c r="B309" s="31"/>
      <c r="C309" s="31"/>
      <c r="D309" s="31"/>
      <c r="E309" s="31"/>
      <c r="F309" s="31"/>
      <c r="G309" s="31"/>
      <c r="H309" s="77" t="s">
        <v>59</v>
      </c>
      <c r="I309" s="77"/>
      <c r="J309" s="55">
        <v>9750</v>
      </c>
      <c r="K309" s="56">
        <v>1</v>
      </c>
      <c r="M309" s="42">
        <v>0</v>
      </c>
      <c r="O309" s="29"/>
      <c r="P309" s="54">
        <f t="shared" si="4"/>
        <v>0</v>
      </c>
      <c r="Q309" s="90"/>
      <c r="S309" s="76"/>
    </row>
    <row r="310" spans="1:19" ht="15.75" customHeight="1" x14ac:dyDescent="0.25">
      <c r="A310" s="31" t="s">
        <v>359</v>
      </c>
      <c r="B310" s="31"/>
      <c r="C310" s="31"/>
      <c r="D310" s="31"/>
      <c r="E310" s="31"/>
      <c r="F310" s="31"/>
      <c r="G310" s="31"/>
      <c r="H310" s="77" t="s">
        <v>59</v>
      </c>
      <c r="I310" s="77"/>
      <c r="J310" s="55">
        <v>9750</v>
      </c>
      <c r="K310" s="56">
        <v>1</v>
      </c>
      <c r="M310" s="42">
        <v>0</v>
      </c>
      <c r="O310" s="29"/>
      <c r="P310" s="54">
        <f t="shared" si="4"/>
        <v>0</v>
      </c>
      <c r="Q310" s="90"/>
      <c r="S310" s="76"/>
    </row>
    <row r="311" spans="1:19" ht="15.75" customHeight="1" x14ac:dyDescent="0.25">
      <c r="A311" s="31" t="s">
        <v>360</v>
      </c>
      <c r="B311" s="31"/>
      <c r="C311" s="31"/>
      <c r="D311" s="31"/>
      <c r="E311" s="31"/>
      <c r="F311" s="31"/>
      <c r="G311" s="31"/>
      <c r="H311" s="77" t="s">
        <v>59</v>
      </c>
      <c r="I311" s="77"/>
      <c r="J311" s="55">
        <v>9750</v>
      </c>
      <c r="K311" s="56">
        <v>1</v>
      </c>
      <c r="M311" s="42">
        <v>0</v>
      </c>
      <c r="O311" s="29"/>
      <c r="P311" s="54">
        <f t="shared" si="4"/>
        <v>0</v>
      </c>
      <c r="Q311" s="90"/>
      <c r="S311" s="76"/>
    </row>
    <row r="312" spans="1:19" ht="15.75" customHeight="1" x14ac:dyDescent="0.25">
      <c r="A312" s="31" t="s">
        <v>361</v>
      </c>
      <c r="B312" s="31"/>
      <c r="C312" s="31"/>
      <c r="D312" s="31"/>
      <c r="E312" s="31"/>
      <c r="F312" s="31"/>
      <c r="G312" s="31"/>
      <c r="H312" s="77" t="s">
        <v>59</v>
      </c>
      <c r="I312" s="77"/>
      <c r="J312" s="55">
        <v>9750</v>
      </c>
      <c r="K312" s="56">
        <v>1</v>
      </c>
      <c r="M312" s="42">
        <v>0</v>
      </c>
      <c r="O312" s="29"/>
      <c r="P312" s="54">
        <f t="shared" si="4"/>
        <v>0</v>
      </c>
      <c r="Q312" s="90"/>
      <c r="S312" s="76"/>
    </row>
    <row r="313" spans="1:19" ht="15.75" customHeight="1" x14ac:dyDescent="0.25">
      <c r="A313" s="31" t="s">
        <v>362</v>
      </c>
      <c r="B313" s="31"/>
      <c r="C313" s="31"/>
      <c r="D313" s="31"/>
      <c r="E313" s="31"/>
      <c r="F313" s="31"/>
      <c r="G313" s="31"/>
      <c r="H313" s="77" t="s">
        <v>59</v>
      </c>
      <c r="I313" s="77"/>
      <c r="J313" s="55">
        <v>9750</v>
      </c>
      <c r="K313" s="56">
        <v>1</v>
      </c>
      <c r="M313" s="42">
        <v>0</v>
      </c>
      <c r="O313" s="29"/>
      <c r="P313" s="54">
        <f t="shared" si="4"/>
        <v>0</v>
      </c>
      <c r="Q313" s="90"/>
      <c r="S313" s="76"/>
    </row>
    <row r="314" spans="1:19" ht="15.75" customHeight="1" x14ac:dyDescent="0.25">
      <c r="A314" s="31" t="s">
        <v>363</v>
      </c>
      <c r="B314" s="31"/>
      <c r="C314" s="31"/>
      <c r="D314" s="31"/>
      <c r="E314" s="31"/>
      <c r="F314" s="31"/>
      <c r="G314" s="31"/>
      <c r="H314" s="77" t="s">
        <v>59</v>
      </c>
      <c r="I314" s="77"/>
      <c r="J314" s="55">
        <v>9750</v>
      </c>
      <c r="K314" s="56">
        <v>1</v>
      </c>
      <c r="M314" s="42">
        <v>0</v>
      </c>
      <c r="O314" s="29"/>
      <c r="P314" s="54">
        <f t="shared" si="4"/>
        <v>0</v>
      </c>
      <c r="Q314" s="90"/>
      <c r="S314" s="76"/>
    </row>
    <row r="315" spans="1:19" ht="15.75" customHeight="1" x14ac:dyDescent="0.25">
      <c r="A315" s="31" t="s">
        <v>364</v>
      </c>
      <c r="B315" s="31"/>
      <c r="C315" s="31"/>
      <c r="D315" s="31"/>
      <c r="E315" s="31"/>
      <c r="F315" s="31"/>
      <c r="G315" s="31"/>
      <c r="H315" s="77" t="s">
        <v>59</v>
      </c>
      <c r="I315" s="77"/>
      <c r="J315" s="55">
        <v>9750</v>
      </c>
      <c r="K315" s="56">
        <v>1</v>
      </c>
      <c r="M315" s="42">
        <v>0</v>
      </c>
      <c r="O315" s="29"/>
      <c r="P315" s="54">
        <f t="shared" si="4"/>
        <v>0</v>
      </c>
      <c r="Q315" s="90"/>
      <c r="S315" s="76"/>
    </row>
    <row r="316" spans="1:19" ht="15.75" customHeight="1" x14ac:dyDescent="0.25">
      <c r="A316" s="31" t="s">
        <v>365</v>
      </c>
      <c r="B316" s="31"/>
      <c r="C316" s="31"/>
      <c r="D316" s="31"/>
      <c r="E316" s="31"/>
      <c r="F316" s="31"/>
      <c r="G316" s="31"/>
      <c r="H316" s="77" t="s">
        <v>59</v>
      </c>
      <c r="I316" s="77"/>
      <c r="J316" s="55">
        <v>9750</v>
      </c>
      <c r="K316" s="56">
        <v>1</v>
      </c>
      <c r="M316" s="42">
        <v>0</v>
      </c>
      <c r="O316" s="29"/>
      <c r="P316" s="54">
        <f t="shared" si="4"/>
        <v>0</v>
      </c>
      <c r="Q316" s="90"/>
      <c r="S316" s="76"/>
    </row>
    <row r="317" spans="1:19" ht="15.75" customHeight="1" x14ac:dyDescent="0.25">
      <c r="A317" s="31" t="s">
        <v>366</v>
      </c>
      <c r="B317" s="31"/>
      <c r="C317" s="31"/>
      <c r="D317" s="31"/>
      <c r="E317" s="31"/>
      <c r="F317" s="31"/>
      <c r="G317" s="31"/>
      <c r="H317" s="77" t="s">
        <v>59</v>
      </c>
      <c r="I317" s="77"/>
      <c r="J317" s="55">
        <v>9750</v>
      </c>
      <c r="K317" s="56">
        <v>1</v>
      </c>
      <c r="M317" s="42">
        <v>0</v>
      </c>
      <c r="O317" s="29"/>
      <c r="P317" s="54">
        <f t="shared" si="4"/>
        <v>0</v>
      </c>
      <c r="Q317" s="90"/>
      <c r="S317" s="76"/>
    </row>
    <row r="318" spans="1:19" ht="15.75" customHeight="1" x14ac:dyDescent="0.25">
      <c r="A318" s="31" t="s">
        <v>367</v>
      </c>
      <c r="B318" s="31"/>
      <c r="C318" s="31"/>
      <c r="D318" s="31"/>
      <c r="E318" s="31"/>
      <c r="F318" s="31"/>
      <c r="G318" s="31"/>
      <c r="H318" s="77" t="s">
        <v>59</v>
      </c>
      <c r="I318" s="77"/>
      <c r="J318" s="55">
        <v>9750</v>
      </c>
      <c r="K318" s="56">
        <v>1</v>
      </c>
      <c r="M318" s="42">
        <v>0</v>
      </c>
      <c r="O318" s="29"/>
      <c r="P318" s="54">
        <f t="shared" si="4"/>
        <v>0</v>
      </c>
      <c r="Q318" s="90"/>
      <c r="S318" s="76"/>
    </row>
    <row r="319" spans="1:19" ht="15.75" customHeight="1" x14ac:dyDescent="0.25">
      <c r="A319" s="31" t="s">
        <v>368</v>
      </c>
      <c r="B319" s="31"/>
      <c r="C319" s="31"/>
      <c r="D319" s="31"/>
      <c r="E319" s="31"/>
      <c r="F319" s="31"/>
      <c r="G319" s="31"/>
      <c r="H319" s="77" t="s">
        <v>59</v>
      </c>
      <c r="I319" s="77"/>
      <c r="J319" s="55">
        <v>9750</v>
      </c>
      <c r="K319" s="56">
        <v>1</v>
      </c>
      <c r="M319" s="42">
        <v>0</v>
      </c>
      <c r="O319" s="29"/>
      <c r="P319" s="54">
        <f t="shared" si="4"/>
        <v>0</v>
      </c>
      <c r="Q319" s="90"/>
      <c r="S319" s="76"/>
    </row>
    <row r="320" spans="1:19" ht="15.75" customHeight="1" x14ac:dyDescent="0.25">
      <c r="A320" s="31" t="s">
        <v>369</v>
      </c>
      <c r="B320" s="31"/>
      <c r="C320" s="31"/>
      <c r="D320" s="31"/>
      <c r="E320" s="31"/>
      <c r="F320" s="31"/>
      <c r="G320" s="31"/>
      <c r="H320" s="77" t="s">
        <v>59</v>
      </c>
      <c r="I320" s="77"/>
      <c r="J320" s="55">
        <v>9750</v>
      </c>
      <c r="K320" s="56">
        <v>1</v>
      </c>
      <c r="M320" s="42">
        <v>0</v>
      </c>
      <c r="O320" s="29"/>
      <c r="P320" s="54">
        <f t="shared" si="4"/>
        <v>0</v>
      </c>
      <c r="Q320" s="90"/>
      <c r="S320" s="76"/>
    </row>
    <row r="321" spans="1:19" ht="15.75" customHeight="1" x14ac:dyDescent="0.25">
      <c r="A321" s="31" t="s">
        <v>370</v>
      </c>
      <c r="B321" s="31"/>
      <c r="C321" s="31"/>
      <c r="D321" s="31"/>
      <c r="E321" s="31"/>
      <c r="F321" s="31"/>
      <c r="G321" s="31"/>
      <c r="H321" s="77" t="s">
        <v>59</v>
      </c>
      <c r="I321" s="77"/>
      <c r="J321" s="55">
        <v>9750</v>
      </c>
      <c r="K321" s="56">
        <v>1</v>
      </c>
      <c r="M321" s="42">
        <v>0</v>
      </c>
      <c r="O321" s="29"/>
      <c r="P321" s="54">
        <f t="shared" si="4"/>
        <v>0</v>
      </c>
      <c r="Q321" s="90"/>
      <c r="S321" s="76"/>
    </row>
    <row r="322" spans="1:19" ht="15.75" customHeight="1" x14ac:dyDescent="0.25">
      <c r="A322" s="31" t="s">
        <v>371</v>
      </c>
      <c r="B322" s="31"/>
      <c r="C322" s="31"/>
      <c r="D322" s="31"/>
      <c r="E322" s="31"/>
      <c r="F322" s="31"/>
      <c r="G322" s="31"/>
      <c r="H322" s="77" t="s">
        <v>59</v>
      </c>
      <c r="I322" s="77"/>
      <c r="J322" s="55">
        <v>9750</v>
      </c>
      <c r="K322" s="56">
        <v>1</v>
      </c>
      <c r="M322" s="42">
        <v>0</v>
      </c>
      <c r="O322" s="29"/>
      <c r="P322" s="54">
        <f t="shared" si="4"/>
        <v>0</v>
      </c>
      <c r="Q322" s="90"/>
      <c r="S322" s="76"/>
    </row>
    <row r="323" spans="1:19" ht="15.75" customHeight="1" x14ac:dyDescent="0.25">
      <c r="A323" s="31" t="s">
        <v>372</v>
      </c>
      <c r="B323" s="31"/>
      <c r="C323" s="31"/>
      <c r="D323" s="31"/>
      <c r="E323" s="31"/>
      <c r="F323" s="31"/>
      <c r="G323" s="31"/>
      <c r="H323" s="77" t="s">
        <v>59</v>
      </c>
      <c r="I323" s="77"/>
      <c r="J323" s="55">
        <v>9750</v>
      </c>
      <c r="K323" s="56">
        <v>1</v>
      </c>
      <c r="M323" s="42">
        <v>0</v>
      </c>
      <c r="O323" s="29"/>
      <c r="P323" s="54">
        <f t="shared" si="4"/>
        <v>0</v>
      </c>
      <c r="Q323" s="90"/>
      <c r="S323" s="76"/>
    </row>
    <row r="324" spans="1:19" ht="15.75" customHeight="1" x14ac:dyDescent="0.25">
      <c r="A324" s="31" t="s">
        <v>373</v>
      </c>
      <c r="B324" s="31"/>
      <c r="C324" s="31"/>
      <c r="D324" s="31"/>
      <c r="E324" s="31"/>
      <c r="F324" s="31"/>
      <c r="G324" s="31"/>
      <c r="H324" s="77" t="s">
        <v>59</v>
      </c>
      <c r="I324" s="77"/>
      <c r="J324" s="55">
        <v>9750</v>
      </c>
      <c r="K324" s="56">
        <v>1</v>
      </c>
      <c r="M324" s="42">
        <v>0</v>
      </c>
      <c r="O324" s="29"/>
      <c r="P324" s="54">
        <f t="shared" si="4"/>
        <v>0</v>
      </c>
      <c r="Q324" s="90"/>
      <c r="S324" s="76"/>
    </row>
    <row r="325" spans="1:19" ht="15.75" customHeight="1" x14ac:dyDescent="0.25">
      <c r="A325" s="31" t="s">
        <v>374</v>
      </c>
      <c r="B325" s="31"/>
      <c r="C325" s="31"/>
      <c r="D325" s="31"/>
      <c r="E325" s="31"/>
      <c r="F325" s="31"/>
      <c r="G325" s="31"/>
      <c r="H325" s="77" t="s">
        <v>59</v>
      </c>
      <c r="I325" s="77"/>
      <c r="J325" s="55">
        <v>9750</v>
      </c>
      <c r="K325" s="56">
        <v>1</v>
      </c>
      <c r="M325" s="42">
        <v>0</v>
      </c>
      <c r="O325" s="29"/>
      <c r="P325" s="54">
        <f t="shared" si="4"/>
        <v>0</v>
      </c>
      <c r="Q325" s="90"/>
      <c r="S325" s="76"/>
    </row>
    <row r="326" spans="1:19" ht="15.75" customHeight="1" x14ac:dyDescent="0.25">
      <c r="A326" s="31" t="s">
        <v>375</v>
      </c>
      <c r="B326" s="31"/>
      <c r="C326" s="31"/>
      <c r="D326" s="31"/>
      <c r="E326" s="31"/>
      <c r="F326" s="31"/>
      <c r="G326" s="31"/>
      <c r="H326" s="77" t="s">
        <v>59</v>
      </c>
      <c r="I326" s="77"/>
      <c r="J326" s="55">
        <v>9750</v>
      </c>
      <c r="K326" s="56">
        <v>1</v>
      </c>
      <c r="M326" s="42">
        <v>0</v>
      </c>
      <c r="O326" s="29"/>
      <c r="P326" s="54">
        <f t="shared" si="4"/>
        <v>0</v>
      </c>
      <c r="Q326" s="90"/>
      <c r="S326" s="76"/>
    </row>
    <row r="327" spans="1:19" ht="15.75" customHeight="1" x14ac:dyDescent="0.25">
      <c r="A327" s="31" t="s">
        <v>376</v>
      </c>
      <c r="B327" s="31"/>
      <c r="C327" s="31"/>
      <c r="D327" s="31"/>
      <c r="E327" s="31"/>
      <c r="F327" s="31"/>
      <c r="G327" s="31"/>
      <c r="H327" s="77" t="s">
        <v>59</v>
      </c>
      <c r="I327" s="77"/>
      <c r="J327" s="55">
        <v>9750</v>
      </c>
      <c r="K327" s="56">
        <v>1</v>
      </c>
      <c r="M327" s="42">
        <v>0</v>
      </c>
      <c r="O327" s="29"/>
      <c r="P327" s="54">
        <f t="shared" si="4"/>
        <v>0</v>
      </c>
      <c r="Q327" s="90"/>
      <c r="S327" s="76"/>
    </row>
    <row r="328" spans="1:19" ht="15.75" customHeight="1" x14ac:dyDescent="0.25">
      <c r="A328" s="31" t="s">
        <v>377</v>
      </c>
      <c r="B328" s="31"/>
      <c r="C328" s="31"/>
      <c r="D328" s="31"/>
      <c r="E328" s="31"/>
      <c r="F328" s="31"/>
      <c r="G328" s="31"/>
      <c r="H328" s="77" t="s">
        <v>59</v>
      </c>
      <c r="I328" s="77"/>
      <c r="J328" s="55">
        <v>9750</v>
      </c>
      <c r="K328" s="56">
        <v>1</v>
      </c>
      <c r="M328" s="42">
        <v>0</v>
      </c>
      <c r="O328" s="29"/>
      <c r="P328" s="54">
        <f t="shared" si="4"/>
        <v>0</v>
      </c>
      <c r="Q328" s="90"/>
      <c r="S328" s="76"/>
    </row>
    <row r="329" spans="1:19" ht="15.75" customHeight="1" x14ac:dyDescent="0.25">
      <c r="A329" s="31" t="s">
        <v>378</v>
      </c>
      <c r="B329" s="31"/>
      <c r="C329" s="31"/>
      <c r="D329" s="31"/>
      <c r="E329" s="31"/>
      <c r="F329" s="31"/>
      <c r="G329" s="31"/>
      <c r="H329" s="77" t="s">
        <v>59</v>
      </c>
      <c r="I329" s="77"/>
      <c r="J329" s="55">
        <v>9750</v>
      </c>
      <c r="K329" s="56">
        <v>1</v>
      </c>
      <c r="M329" s="42">
        <v>0</v>
      </c>
      <c r="O329" s="29"/>
      <c r="P329" s="54">
        <f t="shared" si="4"/>
        <v>0</v>
      </c>
      <c r="Q329" s="90"/>
      <c r="S329" s="76"/>
    </row>
    <row r="330" spans="1:19" ht="15.75" customHeight="1" x14ac:dyDescent="0.25">
      <c r="A330" s="31" t="s">
        <v>379</v>
      </c>
      <c r="B330" s="31"/>
      <c r="C330" s="31"/>
      <c r="D330" s="31"/>
      <c r="E330" s="31"/>
      <c r="F330" s="31"/>
      <c r="G330" s="31"/>
      <c r="H330" s="77" t="s">
        <v>59</v>
      </c>
      <c r="I330" s="77"/>
      <c r="J330" s="55">
        <v>9750</v>
      </c>
      <c r="K330" s="56">
        <v>1</v>
      </c>
      <c r="M330" s="42">
        <v>0</v>
      </c>
      <c r="O330" s="29"/>
      <c r="P330" s="54">
        <f t="shared" si="4"/>
        <v>0</v>
      </c>
      <c r="Q330" s="90"/>
      <c r="S330" s="76"/>
    </row>
    <row r="331" spans="1:19" ht="15.75" customHeight="1" x14ac:dyDescent="0.25">
      <c r="A331" s="31" t="s">
        <v>380</v>
      </c>
      <c r="B331" s="31"/>
      <c r="C331" s="31"/>
      <c r="D331" s="31"/>
      <c r="E331" s="31"/>
      <c r="F331" s="31"/>
      <c r="G331" s="31"/>
      <c r="H331" s="77" t="s">
        <v>59</v>
      </c>
      <c r="I331" s="77"/>
      <c r="J331" s="55">
        <v>9750</v>
      </c>
      <c r="K331" s="56">
        <v>1</v>
      </c>
      <c r="M331" s="42">
        <v>0</v>
      </c>
      <c r="O331" s="29"/>
      <c r="P331" s="54">
        <f t="shared" si="4"/>
        <v>0</v>
      </c>
      <c r="Q331" s="90"/>
      <c r="S331" s="76"/>
    </row>
    <row r="332" spans="1:19" ht="15.75" customHeight="1" x14ac:dyDescent="0.25">
      <c r="A332" s="31" t="s">
        <v>381</v>
      </c>
      <c r="B332" s="31"/>
      <c r="C332" s="31"/>
      <c r="D332" s="31"/>
      <c r="E332" s="31"/>
      <c r="F332" s="31"/>
      <c r="G332" s="31"/>
      <c r="H332" s="77" t="s">
        <v>59</v>
      </c>
      <c r="I332" s="77"/>
      <c r="J332" s="55">
        <v>9750</v>
      </c>
      <c r="K332" s="56">
        <v>1</v>
      </c>
      <c r="M332" s="42">
        <v>0</v>
      </c>
      <c r="O332" s="29"/>
      <c r="P332" s="54">
        <f t="shared" si="4"/>
        <v>0</v>
      </c>
      <c r="Q332" s="89" t="str">
        <f>A9</f>
        <v>England</v>
      </c>
      <c r="S332" s="76"/>
    </row>
    <row r="333" spans="1:19" ht="15.75" customHeight="1" x14ac:dyDescent="0.25">
      <c r="A333" s="31" t="s">
        <v>382</v>
      </c>
      <c r="B333" s="31"/>
      <c r="C333" s="31"/>
      <c r="D333" s="31"/>
      <c r="E333" s="31"/>
      <c r="F333" s="31"/>
      <c r="G333" s="31"/>
      <c r="H333" s="77" t="s">
        <v>59</v>
      </c>
      <c r="I333" s="77"/>
      <c r="J333" s="55">
        <v>9750</v>
      </c>
      <c r="K333" s="56">
        <v>1</v>
      </c>
      <c r="M333" s="42">
        <v>0</v>
      </c>
      <c r="O333" s="29"/>
      <c r="P333" s="54">
        <f t="shared" si="4"/>
        <v>0</v>
      </c>
      <c r="Q333" s="90"/>
      <c r="S333" s="76"/>
    </row>
    <row r="334" spans="1:19" ht="15.75" customHeight="1" x14ac:dyDescent="0.25">
      <c r="A334" s="31" t="s">
        <v>383</v>
      </c>
      <c r="B334" s="31"/>
      <c r="C334" s="31"/>
      <c r="D334" s="31"/>
      <c r="E334" s="31"/>
      <c r="F334" s="31"/>
      <c r="G334" s="31"/>
      <c r="H334" s="77" t="s">
        <v>59</v>
      </c>
      <c r="I334" s="77"/>
      <c r="J334" s="55">
        <v>9750</v>
      </c>
      <c r="K334" s="56">
        <v>1</v>
      </c>
      <c r="M334" s="42">
        <v>0</v>
      </c>
      <c r="O334" s="29"/>
      <c r="P334" s="54">
        <f t="shared" si="4"/>
        <v>0</v>
      </c>
      <c r="Q334" s="90"/>
      <c r="S334" s="76"/>
    </row>
    <row r="335" spans="1:19" ht="15.75" customHeight="1" x14ac:dyDescent="0.25">
      <c r="A335" s="31" t="s">
        <v>384</v>
      </c>
      <c r="B335" s="31"/>
      <c r="C335" s="31"/>
      <c r="D335" s="31"/>
      <c r="E335" s="31"/>
      <c r="F335" s="31"/>
      <c r="G335" s="31"/>
      <c r="H335" s="77" t="s">
        <v>59</v>
      </c>
      <c r="I335" s="77"/>
      <c r="J335" s="55">
        <v>9750</v>
      </c>
      <c r="K335" s="56">
        <v>1</v>
      </c>
      <c r="M335" s="42">
        <v>0</v>
      </c>
      <c r="O335" s="29"/>
      <c r="P335" s="54">
        <f t="shared" si="4"/>
        <v>0</v>
      </c>
      <c r="Q335" s="90"/>
      <c r="S335" s="76"/>
    </row>
    <row r="336" spans="1:19" ht="15.75" customHeight="1" x14ac:dyDescent="0.25">
      <c r="A336" s="31" t="s">
        <v>385</v>
      </c>
      <c r="B336" s="31"/>
      <c r="C336" s="31"/>
      <c r="D336" s="31"/>
      <c r="E336" s="31"/>
      <c r="F336" s="31"/>
      <c r="G336" s="31"/>
      <c r="H336" s="77" t="s">
        <v>59</v>
      </c>
      <c r="I336" s="77"/>
      <c r="J336" s="55">
        <v>9750</v>
      </c>
      <c r="K336" s="56">
        <v>1</v>
      </c>
      <c r="M336" s="42">
        <v>0</v>
      </c>
      <c r="O336" s="29"/>
      <c r="P336" s="54">
        <f t="shared" si="4"/>
        <v>0</v>
      </c>
      <c r="Q336" s="90"/>
      <c r="S336" s="76"/>
    </row>
    <row r="337" spans="1:19" ht="15.75" customHeight="1" x14ac:dyDescent="0.25">
      <c r="A337" s="31" t="s">
        <v>386</v>
      </c>
      <c r="B337" s="31"/>
      <c r="C337" s="31"/>
      <c r="D337" s="31"/>
      <c r="E337" s="31"/>
      <c r="F337" s="31"/>
      <c r="G337" s="31"/>
      <c r="H337" s="77" t="s">
        <v>59</v>
      </c>
      <c r="I337" s="77"/>
      <c r="J337" s="55">
        <v>9750</v>
      </c>
      <c r="K337" s="56">
        <v>1</v>
      </c>
      <c r="M337" s="42">
        <v>0</v>
      </c>
      <c r="O337" s="29"/>
      <c r="P337" s="54">
        <f t="shared" si="4"/>
        <v>0</v>
      </c>
      <c r="Q337" s="90"/>
      <c r="S337" s="76"/>
    </row>
    <row r="338" spans="1:19" ht="15.75" customHeight="1" x14ac:dyDescent="0.25">
      <c r="A338" s="31" t="s">
        <v>387</v>
      </c>
      <c r="B338" s="31"/>
      <c r="C338" s="31"/>
      <c r="D338" s="31"/>
      <c r="E338" s="31"/>
      <c r="F338" s="31"/>
      <c r="G338" s="31"/>
      <c r="H338" s="77" t="s">
        <v>59</v>
      </c>
      <c r="I338" s="77"/>
      <c r="J338" s="55">
        <v>9750</v>
      </c>
      <c r="K338" s="56">
        <v>1</v>
      </c>
      <c r="M338" s="42">
        <v>0</v>
      </c>
      <c r="O338" s="29"/>
      <c r="P338" s="54">
        <f t="shared" ref="P338:P401" si="5">M338+($M$6/$K$6)+($M$9/$K$9)+IF(OR($B$15=H338,$D$15=H338,$F$15=H338),$M$15/$K$15,0)</f>
        <v>0</v>
      </c>
      <c r="Q338" s="90"/>
      <c r="S338" s="76"/>
    </row>
    <row r="339" spans="1:19" ht="15.75" customHeight="1" x14ac:dyDescent="0.25">
      <c r="A339" s="31" t="s">
        <v>388</v>
      </c>
      <c r="B339" s="31"/>
      <c r="C339" s="31"/>
      <c r="D339" s="31"/>
      <c r="E339" s="31"/>
      <c r="F339" s="31"/>
      <c r="G339" s="31"/>
      <c r="H339" s="77" t="s">
        <v>59</v>
      </c>
      <c r="I339" s="77"/>
      <c r="J339" s="55">
        <v>9750</v>
      </c>
      <c r="K339" s="56">
        <v>1</v>
      </c>
      <c r="M339" s="42">
        <v>0</v>
      </c>
      <c r="O339" s="29"/>
      <c r="P339" s="54">
        <f t="shared" si="5"/>
        <v>0</v>
      </c>
      <c r="Q339" s="90"/>
      <c r="S339" s="76"/>
    </row>
    <row r="340" spans="1:19" ht="15.75" customHeight="1" x14ac:dyDescent="0.25">
      <c r="A340" s="31" t="s">
        <v>389</v>
      </c>
      <c r="B340" s="31"/>
      <c r="C340" s="31"/>
      <c r="D340" s="31"/>
      <c r="E340" s="31"/>
      <c r="F340" s="31"/>
      <c r="G340" s="31"/>
      <c r="H340" s="77" t="s">
        <v>59</v>
      </c>
      <c r="I340" s="77"/>
      <c r="J340" s="55">
        <v>9750</v>
      </c>
      <c r="K340" s="56">
        <v>1</v>
      </c>
      <c r="M340" s="42">
        <v>0</v>
      </c>
      <c r="O340" s="29"/>
      <c r="P340" s="54">
        <f t="shared" si="5"/>
        <v>0</v>
      </c>
      <c r="Q340" s="90"/>
      <c r="S340" s="76"/>
    </row>
    <row r="341" spans="1:19" ht="15.75" customHeight="1" x14ac:dyDescent="0.25">
      <c r="A341" s="31" t="s">
        <v>390</v>
      </c>
      <c r="B341" s="31"/>
      <c r="C341" s="31"/>
      <c r="D341" s="31"/>
      <c r="E341" s="31"/>
      <c r="F341" s="31"/>
      <c r="G341" s="31"/>
      <c r="H341" s="77" t="s">
        <v>59</v>
      </c>
      <c r="I341" s="77"/>
      <c r="J341" s="55">
        <v>9750</v>
      </c>
      <c r="K341" s="56">
        <v>1</v>
      </c>
      <c r="M341" s="42">
        <v>0</v>
      </c>
      <c r="O341" s="29"/>
      <c r="P341" s="54">
        <f t="shared" si="5"/>
        <v>0</v>
      </c>
      <c r="Q341" s="90"/>
      <c r="S341" s="76"/>
    </row>
    <row r="342" spans="1:19" ht="15.75" customHeight="1" x14ac:dyDescent="0.25">
      <c r="A342" s="31" t="s">
        <v>391</v>
      </c>
      <c r="B342" s="31"/>
      <c r="C342" s="31"/>
      <c r="D342" s="31"/>
      <c r="E342" s="31"/>
      <c r="F342" s="31"/>
      <c r="G342" s="31"/>
      <c r="H342" s="77" t="s">
        <v>59</v>
      </c>
      <c r="I342" s="77"/>
      <c r="J342" s="55">
        <v>9750</v>
      </c>
      <c r="K342" s="56">
        <v>1</v>
      </c>
      <c r="M342" s="42">
        <v>0</v>
      </c>
      <c r="O342" s="29"/>
      <c r="P342" s="54">
        <f t="shared" si="5"/>
        <v>0</v>
      </c>
      <c r="Q342" s="90"/>
      <c r="S342" s="76"/>
    </row>
    <row r="343" spans="1:19" ht="15.75" customHeight="1" x14ac:dyDescent="0.25">
      <c r="A343" s="31" t="s">
        <v>392</v>
      </c>
      <c r="B343" s="31"/>
      <c r="C343" s="31"/>
      <c r="D343" s="31"/>
      <c r="E343" s="31"/>
      <c r="F343" s="31"/>
      <c r="G343" s="31"/>
      <c r="H343" s="77" t="s">
        <v>59</v>
      </c>
      <c r="I343" s="77"/>
      <c r="J343" s="55">
        <v>9750</v>
      </c>
      <c r="K343" s="56">
        <v>1</v>
      </c>
      <c r="M343" s="42">
        <v>0</v>
      </c>
      <c r="O343" s="29"/>
      <c r="P343" s="54">
        <f t="shared" si="5"/>
        <v>0</v>
      </c>
      <c r="Q343" s="90"/>
      <c r="S343" s="76"/>
    </row>
    <row r="344" spans="1:19" ht="15.75" customHeight="1" x14ac:dyDescent="0.25">
      <c r="A344" s="31" t="s">
        <v>393</v>
      </c>
      <c r="B344" s="31"/>
      <c r="C344" s="31"/>
      <c r="D344" s="31"/>
      <c r="E344" s="31"/>
      <c r="F344" s="31"/>
      <c r="G344" s="31"/>
      <c r="H344" s="77" t="s">
        <v>59</v>
      </c>
      <c r="I344" s="77"/>
      <c r="J344" s="55">
        <v>9750</v>
      </c>
      <c r="K344" s="56">
        <v>1</v>
      </c>
      <c r="M344" s="42">
        <v>0</v>
      </c>
      <c r="O344" s="29"/>
      <c r="P344" s="54">
        <f t="shared" si="5"/>
        <v>0</v>
      </c>
      <c r="Q344" s="90"/>
      <c r="S344" s="76"/>
    </row>
    <row r="345" spans="1:19" ht="15.75" customHeight="1" x14ac:dyDescent="0.25">
      <c r="A345" s="31" t="s">
        <v>394</v>
      </c>
      <c r="B345" s="31"/>
      <c r="C345" s="31"/>
      <c r="D345" s="31"/>
      <c r="E345" s="31"/>
      <c r="F345" s="31"/>
      <c r="G345" s="31"/>
      <c r="H345" s="77" t="s">
        <v>59</v>
      </c>
      <c r="I345" s="77"/>
      <c r="J345" s="55">
        <v>9750</v>
      </c>
      <c r="K345" s="56">
        <v>1</v>
      </c>
      <c r="M345" s="42">
        <v>0</v>
      </c>
      <c r="O345" s="29"/>
      <c r="P345" s="54">
        <f t="shared" si="5"/>
        <v>0</v>
      </c>
      <c r="Q345" s="90"/>
      <c r="S345" s="76"/>
    </row>
    <row r="346" spans="1:19" ht="15.75" customHeight="1" x14ac:dyDescent="0.25">
      <c r="A346" s="31" t="s">
        <v>395</v>
      </c>
      <c r="B346" s="31"/>
      <c r="C346" s="31"/>
      <c r="D346" s="31"/>
      <c r="E346" s="31"/>
      <c r="F346" s="31"/>
      <c r="G346" s="31"/>
      <c r="H346" s="77" t="s">
        <v>59</v>
      </c>
      <c r="I346" s="77"/>
      <c r="J346" s="55">
        <v>9750</v>
      </c>
      <c r="K346" s="56">
        <v>1</v>
      </c>
      <c r="M346" s="42">
        <v>0</v>
      </c>
      <c r="O346" s="29"/>
      <c r="P346" s="54">
        <f t="shared" si="5"/>
        <v>0</v>
      </c>
      <c r="Q346" s="90"/>
      <c r="S346" s="76"/>
    </row>
    <row r="347" spans="1:19" ht="15.75" customHeight="1" x14ac:dyDescent="0.25">
      <c r="A347" s="31" t="s">
        <v>396</v>
      </c>
      <c r="B347" s="31"/>
      <c r="C347" s="31"/>
      <c r="D347" s="31"/>
      <c r="E347" s="31"/>
      <c r="F347" s="31"/>
      <c r="G347" s="31"/>
      <c r="H347" s="77" t="s">
        <v>59</v>
      </c>
      <c r="I347" s="77"/>
      <c r="J347" s="55">
        <v>9750</v>
      </c>
      <c r="K347" s="56">
        <v>1</v>
      </c>
      <c r="M347" s="42">
        <v>0</v>
      </c>
      <c r="O347" s="29"/>
      <c r="P347" s="54">
        <f t="shared" si="5"/>
        <v>0</v>
      </c>
      <c r="Q347" s="90"/>
      <c r="S347" s="76"/>
    </row>
    <row r="348" spans="1:19" ht="15.75" customHeight="1" x14ac:dyDescent="0.25">
      <c r="A348" s="31" t="s">
        <v>397</v>
      </c>
      <c r="B348" s="31"/>
      <c r="C348" s="31"/>
      <c r="D348" s="31"/>
      <c r="E348" s="31"/>
      <c r="F348" s="31"/>
      <c r="G348" s="31"/>
      <c r="H348" s="77" t="s">
        <v>59</v>
      </c>
      <c r="I348" s="77"/>
      <c r="J348" s="55">
        <v>9750</v>
      </c>
      <c r="K348" s="56">
        <v>1</v>
      </c>
      <c r="M348" s="42">
        <v>0</v>
      </c>
      <c r="O348" s="29"/>
      <c r="P348" s="54">
        <f t="shared" si="5"/>
        <v>0</v>
      </c>
      <c r="Q348" s="90"/>
      <c r="S348" s="76"/>
    </row>
    <row r="349" spans="1:19" ht="15.75" customHeight="1" x14ac:dyDescent="0.25">
      <c r="A349" s="31" t="s">
        <v>398</v>
      </c>
      <c r="B349" s="31"/>
      <c r="C349" s="31"/>
      <c r="D349" s="31"/>
      <c r="E349" s="31"/>
      <c r="F349" s="31"/>
      <c r="G349" s="31"/>
      <c r="H349" s="77" t="s">
        <v>59</v>
      </c>
      <c r="I349" s="77"/>
      <c r="J349" s="55">
        <v>9750</v>
      </c>
      <c r="K349" s="56">
        <v>1</v>
      </c>
      <c r="M349" s="42">
        <v>0</v>
      </c>
      <c r="O349" s="29"/>
      <c r="P349" s="54">
        <f t="shared" si="5"/>
        <v>0</v>
      </c>
      <c r="Q349" s="90"/>
      <c r="S349" s="76"/>
    </row>
    <row r="350" spans="1:19" ht="15.75" customHeight="1" x14ac:dyDescent="0.25">
      <c r="A350" s="31" t="s">
        <v>399</v>
      </c>
      <c r="B350" s="31"/>
      <c r="C350" s="31"/>
      <c r="D350" s="31"/>
      <c r="E350" s="31"/>
      <c r="F350" s="31"/>
      <c r="G350" s="31"/>
      <c r="H350" s="77" t="s">
        <v>59</v>
      </c>
      <c r="I350" s="77"/>
      <c r="J350" s="55">
        <v>9750</v>
      </c>
      <c r="K350" s="56">
        <v>1</v>
      </c>
      <c r="M350" s="42">
        <v>0</v>
      </c>
      <c r="O350" s="29"/>
      <c r="P350" s="54">
        <f t="shared" si="5"/>
        <v>0</v>
      </c>
      <c r="Q350" s="90"/>
      <c r="S350" s="76"/>
    </row>
    <row r="351" spans="1:19" ht="15.75" customHeight="1" x14ac:dyDescent="0.25">
      <c r="A351" s="31" t="s">
        <v>400</v>
      </c>
      <c r="B351" s="31"/>
      <c r="C351" s="31"/>
      <c r="D351" s="31"/>
      <c r="E351" s="31"/>
      <c r="F351" s="31"/>
      <c r="G351" s="31"/>
      <c r="H351" s="77" t="s">
        <v>59</v>
      </c>
      <c r="I351" s="77"/>
      <c r="J351" s="55">
        <v>9750</v>
      </c>
      <c r="K351" s="56">
        <v>1</v>
      </c>
      <c r="M351" s="42">
        <v>0</v>
      </c>
      <c r="O351" s="29"/>
      <c r="P351" s="54">
        <f t="shared" si="5"/>
        <v>0</v>
      </c>
      <c r="Q351" s="90"/>
      <c r="S351" s="76"/>
    </row>
    <row r="352" spans="1:19" ht="15.75" customHeight="1" x14ac:dyDescent="0.25">
      <c r="A352" s="31" t="s">
        <v>401</v>
      </c>
      <c r="B352" s="31"/>
      <c r="C352" s="31"/>
      <c r="D352" s="31"/>
      <c r="E352" s="31"/>
      <c r="F352" s="31"/>
      <c r="G352" s="31"/>
      <c r="H352" s="77" t="s">
        <v>59</v>
      </c>
      <c r="I352" s="77"/>
      <c r="J352" s="55">
        <v>9750</v>
      </c>
      <c r="K352" s="56">
        <v>1</v>
      </c>
      <c r="M352" s="42">
        <v>0</v>
      </c>
      <c r="O352" s="29"/>
      <c r="P352" s="54">
        <f t="shared" si="5"/>
        <v>0</v>
      </c>
      <c r="Q352" s="90"/>
      <c r="S352" s="76"/>
    </row>
    <row r="353" spans="1:19" ht="15.75" customHeight="1" x14ac:dyDescent="0.25">
      <c r="A353" s="31" t="s">
        <v>402</v>
      </c>
      <c r="B353" s="31"/>
      <c r="C353" s="31"/>
      <c r="D353" s="31"/>
      <c r="E353" s="31"/>
      <c r="F353" s="31"/>
      <c r="G353" s="31"/>
      <c r="H353" s="77" t="s">
        <v>59</v>
      </c>
      <c r="I353" s="77"/>
      <c r="J353" s="55">
        <v>9750</v>
      </c>
      <c r="K353" s="56">
        <v>1</v>
      </c>
      <c r="M353" s="42">
        <v>0</v>
      </c>
      <c r="O353" s="29"/>
      <c r="P353" s="54">
        <f t="shared" si="5"/>
        <v>0</v>
      </c>
      <c r="Q353" s="90"/>
      <c r="S353" s="76"/>
    </row>
    <row r="354" spans="1:19" ht="15.75" customHeight="1" x14ac:dyDescent="0.25">
      <c r="A354" s="31" t="s">
        <v>403</v>
      </c>
      <c r="B354" s="31"/>
      <c r="C354" s="31"/>
      <c r="D354" s="31"/>
      <c r="E354" s="31"/>
      <c r="F354" s="31"/>
      <c r="G354" s="31"/>
      <c r="H354" s="77" t="s">
        <v>59</v>
      </c>
      <c r="I354" s="77"/>
      <c r="J354" s="55">
        <v>9750</v>
      </c>
      <c r="K354" s="56">
        <v>1</v>
      </c>
      <c r="M354" s="42">
        <v>0</v>
      </c>
      <c r="O354" s="29"/>
      <c r="P354" s="54">
        <f t="shared" si="5"/>
        <v>0</v>
      </c>
      <c r="Q354" s="90"/>
      <c r="S354" s="76"/>
    </row>
    <row r="355" spans="1:19" ht="15.75" customHeight="1" x14ac:dyDescent="0.25">
      <c r="A355" s="31" t="s">
        <v>404</v>
      </c>
      <c r="B355" s="31"/>
      <c r="C355" s="31"/>
      <c r="D355" s="31"/>
      <c r="E355" s="31"/>
      <c r="F355" s="31"/>
      <c r="G355" s="31"/>
      <c r="H355" s="77" t="s">
        <v>59</v>
      </c>
      <c r="I355" s="77"/>
      <c r="J355" s="55">
        <v>9750</v>
      </c>
      <c r="K355" s="56">
        <v>1</v>
      </c>
      <c r="M355" s="42">
        <v>0</v>
      </c>
      <c r="O355" s="29"/>
      <c r="P355" s="54">
        <f t="shared" si="5"/>
        <v>0</v>
      </c>
      <c r="Q355" s="90"/>
      <c r="S355" s="76"/>
    </row>
    <row r="356" spans="1:19" ht="15.75" customHeight="1" x14ac:dyDescent="0.25">
      <c r="A356" s="31" t="s">
        <v>405</v>
      </c>
      <c r="B356" s="31"/>
      <c r="C356" s="31"/>
      <c r="D356" s="31"/>
      <c r="E356" s="31"/>
      <c r="F356" s="31"/>
      <c r="G356" s="31"/>
      <c r="H356" s="77" t="s">
        <v>59</v>
      </c>
      <c r="I356" s="77"/>
      <c r="J356" s="55">
        <v>9750</v>
      </c>
      <c r="K356" s="56">
        <v>1</v>
      </c>
      <c r="M356" s="42">
        <v>0</v>
      </c>
      <c r="O356" s="29"/>
      <c r="P356" s="54">
        <f t="shared" si="5"/>
        <v>0</v>
      </c>
      <c r="Q356" s="90"/>
      <c r="S356" s="76"/>
    </row>
    <row r="357" spans="1:19" ht="15.75" customHeight="1" x14ac:dyDescent="0.25">
      <c r="A357" s="31" t="s">
        <v>406</v>
      </c>
      <c r="B357" s="31"/>
      <c r="C357" s="31"/>
      <c r="D357" s="31"/>
      <c r="E357" s="31"/>
      <c r="F357" s="31"/>
      <c r="G357" s="31"/>
      <c r="H357" s="77" t="s">
        <v>59</v>
      </c>
      <c r="I357" s="77"/>
      <c r="J357" s="55">
        <v>9750</v>
      </c>
      <c r="K357" s="56">
        <v>1</v>
      </c>
      <c r="M357" s="42">
        <v>0</v>
      </c>
      <c r="O357" s="29"/>
      <c r="P357" s="54">
        <f t="shared" si="5"/>
        <v>0</v>
      </c>
      <c r="Q357" s="90"/>
      <c r="S357" s="76"/>
    </row>
    <row r="358" spans="1:19" ht="15.75" customHeight="1" x14ac:dyDescent="0.25">
      <c r="A358" s="31" t="s">
        <v>407</v>
      </c>
      <c r="B358" s="31"/>
      <c r="C358" s="31"/>
      <c r="D358" s="31"/>
      <c r="E358" s="31"/>
      <c r="F358" s="31"/>
      <c r="G358" s="31"/>
      <c r="H358" s="77" t="s">
        <v>59</v>
      </c>
      <c r="I358" s="77"/>
      <c r="J358" s="55">
        <v>9750</v>
      </c>
      <c r="K358" s="56">
        <v>1</v>
      </c>
      <c r="M358" s="42">
        <v>0</v>
      </c>
      <c r="O358" s="29"/>
      <c r="P358" s="54">
        <f t="shared" si="5"/>
        <v>0</v>
      </c>
      <c r="Q358" s="90"/>
      <c r="S358" s="76"/>
    </row>
    <row r="359" spans="1:19" ht="15.75" customHeight="1" x14ac:dyDescent="0.25">
      <c r="A359" s="31" t="s">
        <v>408</v>
      </c>
      <c r="B359" s="31"/>
      <c r="C359" s="31"/>
      <c r="D359" s="31"/>
      <c r="E359" s="31"/>
      <c r="F359" s="31"/>
      <c r="G359" s="31"/>
      <c r="H359" s="77" t="s">
        <v>59</v>
      </c>
      <c r="I359" s="77"/>
      <c r="J359" s="55">
        <v>9750</v>
      </c>
      <c r="K359" s="56">
        <v>1</v>
      </c>
      <c r="M359" s="42">
        <v>0</v>
      </c>
      <c r="O359" s="29"/>
      <c r="P359" s="54">
        <f t="shared" si="5"/>
        <v>0</v>
      </c>
      <c r="Q359" s="90"/>
      <c r="S359" s="76"/>
    </row>
    <row r="360" spans="1:19" ht="15.75" customHeight="1" x14ac:dyDescent="0.25">
      <c r="A360" s="31" t="s">
        <v>409</v>
      </c>
      <c r="B360" s="31"/>
      <c r="C360" s="31"/>
      <c r="D360" s="31"/>
      <c r="E360" s="31"/>
      <c r="F360" s="31"/>
      <c r="G360" s="31"/>
      <c r="H360" s="77" t="s">
        <v>59</v>
      </c>
      <c r="I360" s="77"/>
      <c r="J360" s="55">
        <v>9750</v>
      </c>
      <c r="K360" s="56">
        <v>1</v>
      </c>
      <c r="M360" s="42">
        <v>0</v>
      </c>
      <c r="O360" s="29"/>
      <c r="P360" s="54">
        <f t="shared" si="5"/>
        <v>0</v>
      </c>
      <c r="Q360" s="90"/>
      <c r="S360" s="76"/>
    </row>
    <row r="361" spans="1:19" ht="15.75" customHeight="1" x14ac:dyDescent="0.25">
      <c r="A361" s="31" t="s">
        <v>410</v>
      </c>
      <c r="B361" s="31"/>
      <c r="C361" s="31"/>
      <c r="D361" s="31"/>
      <c r="E361" s="31"/>
      <c r="F361" s="31"/>
      <c r="G361" s="31"/>
      <c r="H361" s="77" t="s">
        <v>59</v>
      </c>
      <c r="I361" s="77"/>
      <c r="J361" s="55">
        <v>9750</v>
      </c>
      <c r="K361" s="56">
        <v>1</v>
      </c>
      <c r="M361" s="42">
        <v>0</v>
      </c>
      <c r="O361" s="29"/>
      <c r="P361" s="54">
        <f t="shared" si="5"/>
        <v>0</v>
      </c>
      <c r="Q361" s="90"/>
      <c r="S361" s="76"/>
    </row>
    <row r="362" spans="1:19" ht="15.75" customHeight="1" x14ac:dyDescent="0.25">
      <c r="A362" s="31" t="s">
        <v>411</v>
      </c>
      <c r="B362" s="31"/>
      <c r="C362" s="31"/>
      <c r="D362" s="31"/>
      <c r="E362" s="31"/>
      <c r="F362" s="31"/>
      <c r="G362" s="31"/>
      <c r="H362" s="77" t="s">
        <v>59</v>
      </c>
      <c r="I362" s="77"/>
      <c r="J362" s="55">
        <v>9750</v>
      </c>
      <c r="K362" s="56">
        <v>1</v>
      </c>
      <c r="M362" s="42">
        <v>0</v>
      </c>
      <c r="O362" s="29"/>
      <c r="P362" s="54">
        <f t="shared" si="5"/>
        <v>0</v>
      </c>
      <c r="Q362" s="90"/>
      <c r="S362" s="76"/>
    </row>
    <row r="363" spans="1:19" ht="15.75" customHeight="1" x14ac:dyDescent="0.25">
      <c r="A363" s="31" t="s">
        <v>412</v>
      </c>
      <c r="B363" s="31"/>
      <c r="C363" s="31"/>
      <c r="D363" s="31"/>
      <c r="E363" s="31"/>
      <c r="F363" s="31"/>
      <c r="G363" s="31"/>
      <c r="H363" s="77" t="s">
        <v>59</v>
      </c>
      <c r="I363" s="77"/>
      <c r="J363" s="55">
        <v>9750</v>
      </c>
      <c r="K363" s="56">
        <v>1</v>
      </c>
      <c r="M363" s="42">
        <v>0</v>
      </c>
      <c r="O363" s="29"/>
      <c r="P363" s="54">
        <f t="shared" si="5"/>
        <v>0</v>
      </c>
      <c r="Q363" s="90"/>
      <c r="S363" s="76"/>
    </row>
    <row r="364" spans="1:19" ht="15.75" customHeight="1" x14ac:dyDescent="0.25">
      <c r="A364" s="31" t="s">
        <v>413</v>
      </c>
      <c r="B364" s="31"/>
      <c r="C364" s="31"/>
      <c r="D364" s="31"/>
      <c r="E364" s="31"/>
      <c r="F364" s="31"/>
      <c r="G364" s="31"/>
      <c r="H364" s="77" t="s">
        <v>59</v>
      </c>
      <c r="I364" s="77"/>
      <c r="J364" s="55">
        <v>9750</v>
      </c>
      <c r="K364" s="56">
        <v>1</v>
      </c>
      <c r="M364" s="42">
        <v>0</v>
      </c>
      <c r="O364" s="29"/>
      <c r="P364" s="54">
        <f t="shared" si="5"/>
        <v>0</v>
      </c>
      <c r="Q364" s="90"/>
      <c r="S364" s="76"/>
    </row>
    <row r="365" spans="1:19" ht="15.75" customHeight="1" x14ac:dyDescent="0.25">
      <c r="A365" s="31" t="s">
        <v>414</v>
      </c>
      <c r="B365" s="31"/>
      <c r="C365" s="31"/>
      <c r="D365" s="31"/>
      <c r="E365" s="31"/>
      <c r="F365" s="31"/>
      <c r="G365" s="31"/>
      <c r="H365" s="77" t="s">
        <v>59</v>
      </c>
      <c r="I365" s="77"/>
      <c r="J365" s="55">
        <v>9750</v>
      </c>
      <c r="K365" s="56">
        <v>1</v>
      </c>
      <c r="M365" s="42">
        <v>0</v>
      </c>
      <c r="O365" s="29"/>
      <c r="P365" s="54">
        <f t="shared" si="5"/>
        <v>0</v>
      </c>
      <c r="Q365" s="90"/>
      <c r="S365" s="76"/>
    </row>
    <row r="366" spans="1:19" ht="15.75" customHeight="1" x14ac:dyDescent="0.25">
      <c r="A366" s="31" t="s">
        <v>415</v>
      </c>
      <c r="B366" s="31"/>
      <c r="C366" s="31"/>
      <c r="D366" s="31"/>
      <c r="E366" s="31"/>
      <c r="F366" s="31"/>
      <c r="G366" s="31"/>
      <c r="H366" s="77" t="s">
        <v>59</v>
      </c>
      <c r="I366" s="77"/>
      <c r="J366" s="55">
        <v>9750</v>
      </c>
      <c r="K366" s="56">
        <v>1</v>
      </c>
      <c r="M366" s="42">
        <v>0</v>
      </c>
      <c r="O366" s="29"/>
      <c r="P366" s="54">
        <f t="shared" si="5"/>
        <v>0</v>
      </c>
      <c r="Q366" s="90"/>
      <c r="S366" s="76"/>
    </row>
    <row r="367" spans="1:19" ht="15.75" customHeight="1" x14ac:dyDescent="0.25">
      <c r="A367" s="31" t="s">
        <v>416</v>
      </c>
      <c r="B367" s="31"/>
      <c r="C367" s="31"/>
      <c r="D367" s="31"/>
      <c r="E367" s="31"/>
      <c r="F367" s="31"/>
      <c r="G367" s="31"/>
      <c r="H367" s="77" t="s">
        <v>59</v>
      </c>
      <c r="I367" s="77"/>
      <c r="J367" s="55">
        <v>9750</v>
      </c>
      <c r="K367" s="56">
        <v>1</v>
      </c>
      <c r="M367" s="42">
        <v>0</v>
      </c>
      <c r="O367" s="29"/>
      <c r="P367" s="54">
        <f t="shared" si="5"/>
        <v>0</v>
      </c>
      <c r="Q367" s="90"/>
      <c r="S367" s="76"/>
    </row>
    <row r="368" spans="1:19" ht="15.75" customHeight="1" x14ac:dyDescent="0.25">
      <c r="A368" s="31" t="s">
        <v>417</v>
      </c>
      <c r="B368" s="31"/>
      <c r="C368" s="31"/>
      <c r="D368" s="31"/>
      <c r="E368" s="31"/>
      <c r="F368" s="31"/>
      <c r="G368" s="31"/>
      <c r="H368" s="77" t="s">
        <v>59</v>
      </c>
      <c r="I368" s="77"/>
      <c r="J368" s="55">
        <v>9750</v>
      </c>
      <c r="K368" s="56">
        <v>1</v>
      </c>
      <c r="M368" s="42">
        <v>0</v>
      </c>
      <c r="O368" s="29"/>
      <c r="P368" s="54">
        <f t="shared" si="5"/>
        <v>0</v>
      </c>
      <c r="Q368" s="90"/>
      <c r="S368" s="76"/>
    </row>
    <row r="369" spans="1:19" ht="15.75" customHeight="1" x14ac:dyDescent="0.25">
      <c r="A369" s="31" t="s">
        <v>418</v>
      </c>
      <c r="B369" s="31"/>
      <c r="C369" s="31"/>
      <c r="D369" s="31"/>
      <c r="E369" s="31"/>
      <c r="F369" s="31"/>
      <c r="G369" s="31"/>
      <c r="H369" s="77" t="s">
        <v>59</v>
      </c>
      <c r="I369" s="77"/>
      <c r="J369" s="55">
        <v>9750</v>
      </c>
      <c r="K369" s="56">
        <v>1</v>
      </c>
      <c r="M369" s="42">
        <v>0</v>
      </c>
      <c r="O369" s="29"/>
      <c r="P369" s="54">
        <f t="shared" si="5"/>
        <v>0</v>
      </c>
      <c r="Q369" s="90"/>
      <c r="S369" s="76"/>
    </row>
    <row r="370" spans="1:19" ht="15.75" customHeight="1" x14ac:dyDescent="0.25">
      <c r="A370" s="31" t="s">
        <v>419</v>
      </c>
      <c r="B370" s="31"/>
      <c r="C370" s="31"/>
      <c r="D370" s="31"/>
      <c r="E370" s="31"/>
      <c r="F370" s="31"/>
      <c r="G370" s="31"/>
      <c r="H370" s="77" t="s">
        <v>59</v>
      </c>
      <c r="I370" s="77"/>
      <c r="J370" s="55">
        <v>9750</v>
      </c>
      <c r="K370" s="56">
        <v>1</v>
      </c>
      <c r="M370" s="42">
        <v>0</v>
      </c>
      <c r="O370" s="29"/>
      <c r="P370" s="54">
        <f t="shared" si="5"/>
        <v>0</v>
      </c>
      <c r="Q370" s="90"/>
      <c r="S370" s="76"/>
    </row>
    <row r="371" spans="1:19" ht="15.75" customHeight="1" x14ac:dyDescent="0.25">
      <c r="A371" s="31" t="s">
        <v>420</v>
      </c>
      <c r="B371" s="31"/>
      <c r="C371" s="31"/>
      <c r="D371" s="31"/>
      <c r="E371" s="31"/>
      <c r="F371" s="31"/>
      <c r="G371" s="31"/>
      <c r="H371" s="77" t="s">
        <v>59</v>
      </c>
      <c r="I371" s="77"/>
      <c r="J371" s="55">
        <v>9750</v>
      </c>
      <c r="K371" s="56">
        <v>1</v>
      </c>
      <c r="M371" s="42">
        <v>0</v>
      </c>
      <c r="O371" s="29"/>
      <c r="P371" s="54">
        <f t="shared" si="5"/>
        <v>0</v>
      </c>
      <c r="Q371" s="90"/>
      <c r="S371" s="76"/>
    </row>
    <row r="372" spans="1:19" ht="15.75" customHeight="1" x14ac:dyDescent="0.25">
      <c r="A372" s="31" t="s">
        <v>421</v>
      </c>
      <c r="B372" s="31"/>
      <c r="C372" s="31"/>
      <c r="D372" s="31"/>
      <c r="E372" s="31"/>
      <c r="F372" s="31"/>
      <c r="G372" s="31"/>
      <c r="H372" s="77" t="s">
        <v>59</v>
      </c>
      <c r="I372" s="77"/>
      <c r="J372" s="55">
        <v>9750</v>
      </c>
      <c r="K372" s="56">
        <v>1</v>
      </c>
      <c r="M372" s="42">
        <v>0</v>
      </c>
      <c r="O372" s="29"/>
      <c r="P372" s="54">
        <f t="shared" si="5"/>
        <v>0</v>
      </c>
      <c r="Q372" s="90"/>
      <c r="S372" s="76"/>
    </row>
    <row r="373" spans="1:19" ht="15.75" customHeight="1" x14ac:dyDescent="0.25">
      <c r="A373" s="31" t="s">
        <v>422</v>
      </c>
      <c r="B373" s="31"/>
      <c r="C373" s="31"/>
      <c r="D373" s="31"/>
      <c r="E373" s="31"/>
      <c r="F373" s="31"/>
      <c r="G373" s="31"/>
      <c r="H373" s="77" t="s">
        <v>59</v>
      </c>
      <c r="I373" s="77"/>
      <c r="J373" s="55">
        <v>9750</v>
      </c>
      <c r="K373" s="56">
        <v>1</v>
      </c>
      <c r="M373" s="42">
        <v>0</v>
      </c>
      <c r="O373" s="29"/>
      <c r="P373" s="54">
        <f t="shared" si="5"/>
        <v>0</v>
      </c>
      <c r="Q373" s="90"/>
      <c r="S373" s="76"/>
    </row>
    <row r="374" spans="1:19" ht="15.75" customHeight="1" x14ac:dyDescent="0.25">
      <c r="A374" s="31" t="s">
        <v>423</v>
      </c>
      <c r="B374" s="31"/>
      <c r="C374" s="31"/>
      <c r="D374" s="31"/>
      <c r="E374" s="31"/>
      <c r="F374" s="31"/>
      <c r="G374" s="31"/>
      <c r="H374" s="77" t="s">
        <v>59</v>
      </c>
      <c r="I374" s="77"/>
      <c r="J374" s="55">
        <v>9750</v>
      </c>
      <c r="K374" s="56">
        <v>1</v>
      </c>
      <c r="M374" s="42">
        <v>0</v>
      </c>
      <c r="O374" s="29"/>
      <c r="P374" s="54">
        <f t="shared" si="5"/>
        <v>0</v>
      </c>
      <c r="Q374" s="90"/>
      <c r="S374" s="76"/>
    </row>
    <row r="375" spans="1:19" ht="15.75" customHeight="1" x14ac:dyDescent="0.25">
      <c r="A375" s="31" t="s">
        <v>424</v>
      </c>
      <c r="B375" s="31"/>
      <c r="C375" s="31"/>
      <c r="D375" s="31"/>
      <c r="E375" s="31"/>
      <c r="F375" s="31"/>
      <c r="G375" s="31"/>
      <c r="H375" s="77" t="s">
        <v>59</v>
      </c>
      <c r="I375" s="77"/>
      <c r="J375" s="55">
        <v>9750</v>
      </c>
      <c r="K375" s="56">
        <v>1</v>
      </c>
      <c r="M375" s="42">
        <v>0</v>
      </c>
      <c r="O375" s="29"/>
      <c r="P375" s="54">
        <f t="shared" si="5"/>
        <v>0</v>
      </c>
      <c r="Q375" s="90"/>
      <c r="S375" s="76"/>
    </row>
    <row r="376" spans="1:19" ht="15.75" customHeight="1" x14ac:dyDescent="0.25">
      <c r="A376" s="31" t="s">
        <v>425</v>
      </c>
      <c r="B376" s="31"/>
      <c r="C376" s="31"/>
      <c r="D376" s="31"/>
      <c r="E376" s="31"/>
      <c r="F376" s="31"/>
      <c r="G376" s="31"/>
      <c r="H376" s="77" t="s">
        <v>59</v>
      </c>
      <c r="I376" s="77"/>
      <c r="J376" s="55">
        <v>9750</v>
      </c>
      <c r="K376" s="56">
        <v>1</v>
      </c>
      <c r="M376" s="42">
        <v>0</v>
      </c>
      <c r="O376" s="29"/>
      <c r="P376" s="54">
        <f t="shared" si="5"/>
        <v>0</v>
      </c>
      <c r="Q376" s="90"/>
      <c r="S376" s="76"/>
    </row>
    <row r="377" spans="1:19" ht="15.75" customHeight="1" x14ac:dyDescent="0.25">
      <c r="A377" s="31" t="s">
        <v>426</v>
      </c>
      <c r="B377" s="31"/>
      <c r="C377" s="31"/>
      <c r="D377" s="31"/>
      <c r="E377" s="31"/>
      <c r="F377" s="31"/>
      <c r="G377" s="31"/>
      <c r="H377" s="77" t="s">
        <v>59</v>
      </c>
      <c r="I377" s="77"/>
      <c r="J377" s="55">
        <v>9750</v>
      </c>
      <c r="K377" s="56">
        <v>1</v>
      </c>
      <c r="M377" s="42">
        <v>0</v>
      </c>
      <c r="O377" s="29"/>
      <c r="P377" s="54">
        <f t="shared" si="5"/>
        <v>0</v>
      </c>
      <c r="Q377" s="90"/>
      <c r="S377" s="76"/>
    </row>
    <row r="378" spans="1:19" ht="15.75" customHeight="1" x14ac:dyDescent="0.25">
      <c r="A378" s="31" t="s">
        <v>427</v>
      </c>
      <c r="B378" s="31"/>
      <c r="C378" s="31"/>
      <c r="D378" s="31"/>
      <c r="E378" s="31"/>
      <c r="F378" s="31"/>
      <c r="G378" s="31"/>
      <c r="H378" s="77" t="s">
        <v>59</v>
      </c>
      <c r="I378" s="77"/>
      <c r="J378" s="55">
        <v>9750</v>
      </c>
      <c r="K378" s="56">
        <v>1</v>
      </c>
      <c r="M378" s="42">
        <v>0</v>
      </c>
      <c r="O378" s="29"/>
      <c r="P378" s="54">
        <f t="shared" si="5"/>
        <v>0</v>
      </c>
      <c r="Q378" s="90"/>
      <c r="S378" s="76"/>
    </row>
    <row r="379" spans="1:19" ht="15.75" customHeight="1" x14ac:dyDescent="0.25">
      <c r="A379" s="31" t="s">
        <v>428</v>
      </c>
      <c r="B379" s="31"/>
      <c r="C379" s="31"/>
      <c r="D379" s="31"/>
      <c r="E379" s="31"/>
      <c r="F379" s="31"/>
      <c r="G379" s="31"/>
      <c r="H379" s="77" t="s">
        <v>59</v>
      </c>
      <c r="I379" s="77"/>
      <c r="J379" s="55">
        <v>9750</v>
      </c>
      <c r="K379" s="56">
        <v>1</v>
      </c>
      <c r="M379" s="42">
        <v>0</v>
      </c>
      <c r="O379" s="29"/>
      <c r="P379" s="54">
        <f t="shared" si="5"/>
        <v>0</v>
      </c>
      <c r="Q379" s="90"/>
      <c r="S379" s="76"/>
    </row>
    <row r="380" spans="1:19" ht="15.75" customHeight="1" x14ac:dyDescent="0.25">
      <c r="A380" s="31" t="s">
        <v>429</v>
      </c>
      <c r="B380" s="31"/>
      <c r="C380" s="31"/>
      <c r="D380" s="31"/>
      <c r="E380" s="31"/>
      <c r="F380" s="31"/>
      <c r="G380" s="31"/>
      <c r="H380" s="77" t="s">
        <v>59</v>
      </c>
      <c r="I380" s="77"/>
      <c r="J380" s="55">
        <v>9750</v>
      </c>
      <c r="K380" s="56">
        <v>1</v>
      </c>
      <c r="M380" s="42">
        <v>0</v>
      </c>
      <c r="O380" s="29"/>
      <c r="P380" s="54">
        <f t="shared" si="5"/>
        <v>0</v>
      </c>
      <c r="Q380" s="90"/>
      <c r="S380" s="76"/>
    </row>
    <row r="381" spans="1:19" ht="15.75" customHeight="1" x14ac:dyDescent="0.25">
      <c r="A381" s="31" t="s">
        <v>430</v>
      </c>
      <c r="B381" s="31"/>
      <c r="C381" s="31"/>
      <c r="D381" s="31"/>
      <c r="E381" s="31"/>
      <c r="F381" s="31"/>
      <c r="G381" s="31"/>
      <c r="H381" s="77" t="s">
        <v>59</v>
      </c>
      <c r="I381" s="77"/>
      <c r="J381" s="55">
        <v>9750</v>
      </c>
      <c r="K381" s="56">
        <v>1</v>
      </c>
      <c r="M381" s="42">
        <v>0</v>
      </c>
      <c r="O381" s="29"/>
      <c r="P381" s="54">
        <f t="shared" si="5"/>
        <v>0</v>
      </c>
      <c r="Q381" s="90"/>
      <c r="S381" s="76"/>
    </row>
    <row r="382" spans="1:19" ht="15.75" customHeight="1" x14ac:dyDescent="0.25">
      <c r="A382" s="31" t="s">
        <v>431</v>
      </c>
      <c r="B382" s="31"/>
      <c r="C382" s="31"/>
      <c r="D382" s="31"/>
      <c r="E382" s="31"/>
      <c r="F382" s="31"/>
      <c r="G382" s="31"/>
      <c r="H382" s="77" t="s">
        <v>59</v>
      </c>
      <c r="I382" s="77"/>
      <c r="J382" s="55">
        <v>9750</v>
      </c>
      <c r="K382" s="56">
        <v>1</v>
      </c>
      <c r="M382" s="42">
        <v>0</v>
      </c>
      <c r="O382" s="29"/>
      <c r="P382" s="54">
        <f t="shared" si="5"/>
        <v>0</v>
      </c>
      <c r="Q382" s="90"/>
      <c r="S382" s="76"/>
    </row>
    <row r="383" spans="1:19" ht="15.75" customHeight="1" x14ac:dyDescent="0.25">
      <c r="A383" s="31" t="s">
        <v>432</v>
      </c>
      <c r="B383" s="31"/>
      <c r="C383" s="31"/>
      <c r="D383" s="31"/>
      <c r="E383" s="31"/>
      <c r="F383" s="31"/>
      <c r="G383" s="31"/>
      <c r="H383" s="77" t="s">
        <v>59</v>
      </c>
      <c r="I383" s="77"/>
      <c r="J383" s="55">
        <v>9750</v>
      </c>
      <c r="K383" s="56">
        <v>1</v>
      </c>
      <c r="M383" s="42">
        <v>0</v>
      </c>
      <c r="O383" s="29"/>
      <c r="P383" s="54">
        <f t="shared" si="5"/>
        <v>0</v>
      </c>
      <c r="Q383" s="90"/>
      <c r="S383" s="76"/>
    </row>
    <row r="384" spans="1:19" ht="15.75" customHeight="1" x14ac:dyDescent="0.25">
      <c r="A384" s="31" t="s">
        <v>433</v>
      </c>
      <c r="B384" s="31"/>
      <c r="C384" s="31"/>
      <c r="D384" s="31"/>
      <c r="E384" s="31"/>
      <c r="F384" s="31"/>
      <c r="G384" s="31"/>
      <c r="H384" s="77" t="s">
        <v>59</v>
      </c>
      <c r="I384" s="77"/>
      <c r="J384" s="55">
        <v>9750</v>
      </c>
      <c r="K384" s="56">
        <v>1</v>
      </c>
      <c r="M384" s="42">
        <v>0</v>
      </c>
      <c r="O384" s="29"/>
      <c r="P384" s="54">
        <f t="shared" si="5"/>
        <v>0</v>
      </c>
      <c r="Q384" s="90"/>
      <c r="S384" s="76"/>
    </row>
    <row r="385" spans="1:19" ht="15.75" customHeight="1" x14ac:dyDescent="0.25">
      <c r="A385" s="31" t="s">
        <v>434</v>
      </c>
      <c r="B385" s="31"/>
      <c r="C385" s="31"/>
      <c r="D385" s="31"/>
      <c r="E385" s="31"/>
      <c r="F385" s="31"/>
      <c r="G385" s="31"/>
      <c r="H385" s="77" t="s">
        <v>59</v>
      </c>
      <c r="I385" s="77"/>
      <c r="J385" s="55">
        <v>9750</v>
      </c>
      <c r="K385" s="56">
        <v>1</v>
      </c>
      <c r="M385" s="42">
        <v>0</v>
      </c>
      <c r="O385" s="29"/>
      <c r="P385" s="54">
        <f t="shared" si="5"/>
        <v>0</v>
      </c>
      <c r="Q385" s="90"/>
      <c r="S385" s="76"/>
    </row>
    <row r="386" spans="1:19" ht="15.75" customHeight="1" x14ac:dyDescent="0.25">
      <c r="A386" s="31" t="s">
        <v>435</v>
      </c>
      <c r="B386" s="31"/>
      <c r="C386" s="31"/>
      <c r="D386" s="31"/>
      <c r="E386" s="31"/>
      <c r="F386" s="31"/>
      <c r="G386" s="31"/>
      <c r="H386" s="77" t="s">
        <v>59</v>
      </c>
      <c r="I386" s="77"/>
      <c r="J386" s="55">
        <v>9750</v>
      </c>
      <c r="K386" s="56">
        <v>1</v>
      </c>
      <c r="M386" s="42">
        <v>0</v>
      </c>
      <c r="O386" s="29"/>
      <c r="P386" s="54">
        <f t="shared" si="5"/>
        <v>0</v>
      </c>
      <c r="Q386" s="90"/>
      <c r="S386" s="76"/>
    </row>
    <row r="387" spans="1:19" ht="15.75" customHeight="1" x14ac:dyDescent="0.25">
      <c r="A387" s="31" t="s">
        <v>436</v>
      </c>
      <c r="B387" s="31"/>
      <c r="C387" s="31"/>
      <c r="D387" s="31"/>
      <c r="E387" s="31"/>
      <c r="F387" s="31"/>
      <c r="G387" s="31"/>
      <c r="H387" s="77" t="s">
        <v>59</v>
      </c>
      <c r="I387" s="77"/>
      <c r="J387" s="55">
        <v>9750</v>
      </c>
      <c r="K387" s="56">
        <v>1</v>
      </c>
      <c r="M387" s="42">
        <v>0</v>
      </c>
      <c r="O387" s="29"/>
      <c r="P387" s="54">
        <f t="shared" si="5"/>
        <v>0</v>
      </c>
      <c r="Q387" s="89" t="str">
        <f>A9</f>
        <v>England</v>
      </c>
      <c r="S387" s="76"/>
    </row>
    <row r="388" spans="1:19" ht="15.75" customHeight="1" x14ac:dyDescent="0.25">
      <c r="A388" s="31" t="s">
        <v>437</v>
      </c>
      <c r="B388" s="31"/>
      <c r="C388" s="31"/>
      <c r="D388" s="31"/>
      <c r="E388" s="31"/>
      <c r="F388" s="31"/>
      <c r="G388" s="31"/>
      <c r="H388" s="77" t="s">
        <v>59</v>
      </c>
      <c r="I388" s="77"/>
      <c r="J388" s="55">
        <v>9750</v>
      </c>
      <c r="K388" s="56">
        <v>1</v>
      </c>
      <c r="M388" s="42">
        <v>0</v>
      </c>
      <c r="O388" s="29"/>
      <c r="P388" s="54">
        <f t="shared" si="5"/>
        <v>0</v>
      </c>
      <c r="Q388" s="89"/>
      <c r="S388" s="76"/>
    </row>
    <row r="389" spans="1:19" ht="15.75" customHeight="1" x14ac:dyDescent="0.25">
      <c r="A389" s="31" t="s">
        <v>438</v>
      </c>
      <c r="B389" s="31"/>
      <c r="C389" s="31"/>
      <c r="D389" s="31"/>
      <c r="E389" s="31"/>
      <c r="F389" s="31"/>
      <c r="G389" s="31"/>
      <c r="H389" s="77" t="s">
        <v>59</v>
      </c>
      <c r="I389" s="77"/>
      <c r="J389" s="55">
        <v>9750</v>
      </c>
      <c r="K389" s="56">
        <v>1</v>
      </c>
      <c r="M389" s="42">
        <v>0</v>
      </c>
      <c r="O389" s="29"/>
      <c r="P389" s="54">
        <f t="shared" si="5"/>
        <v>0</v>
      </c>
      <c r="Q389" s="89"/>
      <c r="S389" s="76"/>
    </row>
    <row r="390" spans="1:19" ht="15.75" customHeight="1" x14ac:dyDescent="0.25">
      <c r="A390" s="31" t="s">
        <v>439</v>
      </c>
      <c r="B390" s="31"/>
      <c r="C390" s="31"/>
      <c r="D390" s="31"/>
      <c r="E390" s="31"/>
      <c r="F390" s="31"/>
      <c r="G390" s="31"/>
      <c r="H390" s="77" t="s">
        <v>59</v>
      </c>
      <c r="I390" s="77"/>
      <c r="J390" s="55">
        <v>9750</v>
      </c>
      <c r="K390" s="56">
        <v>1</v>
      </c>
      <c r="M390" s="42">
        <v>0</v>
      </c>
      <c r="O390" s="29"/>
      <c r="P390" s="54">
        <f t="shared" si="5"/>
        <v>0</v>
      </c>
      <c r="Q390" s="89"/>
      <c r="S390" s="76"/>
    </row>
    <row r="391" spans="1:19" ht="15.75" customHeight="1" x14ac:dyDescent="0.25">
      <c r="A391" s="31" t="s">
        <v>440</v>
      </c>
      <c r="B391" s="31"/>
      <c r="C391" s="31"/>
      <c r="D391" s="31"/>
      <c r="E391" s="31"/>
      <c r="F391" s="31"/>
      <c r="G391" s="31"/>
      <c r="H391" s="77" t="s">
        <v>59</v>
      </c>
      <c r="I391" s="77"/>
      <c r="J391" s="55">
        <v>9750</v>
      </c>
      <c r="K391" s="56">
        <v>1</v>
      </c>
      <c r="M391" s="42">
        <v>0</v>
      </c>
      <c r="O391" s="29"/>
      <c r="P391" s="54">
        <f t="shared" si="5"/>
        <v>0</v>
      </c>
      <c r="Q391" s="89"/>
      <c r="S391" s="76"/>
    </row>
    <row r="392" spans="1:19" ht="15.75" customHeight="1" x14ac:dyDescent="0.25">
      <c r="A392" s="31" t="s">
        <v>441</v>
      </c>
      <c r="B392" s="31"/>
      <c r="C392" s="31"/>
      <c r="D392" s="31"/>
      <c r="E392" s="31"/>
      <c r="F392" s="31"/>
      <c r="G392" s="31"/>
      <c r="H392" s="77" t="s">
        <v>59</v>
      </c>
      <c r="I392" s="77"/>
      <c r="J392" s="55">
        <v>9750</v>
      </c>
      <c r="K392" s="56">
        <v>1</v>
      </c>
      <c r="M392" s="42">
        <v>0</v>
      </c>
      <c r="O392" s="29"/>
      <c r="P392" s="54">
        <f t="shared" si="5"/>
        <v>0</v>
      </c>
      <c r="Q392" s="89"/>
      <c r="S392" s="76"/>
    </row>
    <row r="393" spans="1:19" ht="15.75" customHeight="1" x14ac:dyDescent="0.25">
      <c r="A393" s="31" t="s">
        <v>442</v>
      </c>
      <c r="B393" s="31"/>
      <c r="C393" s="31"/>
      <c r="D393" s="31"/>
      <c r="E393" s="31"/>
      <c r="F393" s="31"/>
      <c r="G393" s="31"/>
      <c r="H393" s="77" t="s">
        <v>59</v>
      </c>
      <c r="I393" s="77"/>
      <c r="J393" s="55">
        <v>9750</v>
      </c>
      <c r="K393" s="56">
        <v>1</v>
      </c>
      <c r="M393" s="42">
        <v>0</v>
      </c>
      <c r="O393" s="29"/>
      <c r="P393" s="54">
        <f t="shared" si="5"/>
        <v>0</v>
      </c>
      <c r="Q393" s="89"/>
      <c r="S393" s="76"/>
    </row>
    <row r="394" spans="1:19" ht="15.75" customHeight="1" x14ac:dyDescent="0.25">
      <c r="A394" s="31" t="s">
        <v>443</v>
      </c>
      <c r="B394" s="31"/>
      <c r="C394" s="31"/>
      <c r="D394" s="31"/>
      <c r="E394" s="31"/>
      <c r="F394" s="31"/>
      <c r="G394" s="31"/>
      <c r="H394" s="77" t="s">
        <v>59</v>
      </c>
      <c r="I394" s="77"/>
      <c r="J394" s="55">
        <v>9750</v>
      </c>
      <c r="K394" s="56">
        <v>1</v>
      </c>
      <c r="M394" s="42">
        <v>0</v>
      </c>
      <c r="O394" s="29"/>
      <c r="P394" s="54">
        <f t="shared" si="5"/>
        <v>0</v>
      </c>
      <c r="Q394" s="89"/>
      <c r="S394" s="76"/>
    </row>
    <row r="395" spans="1:19" ht="15.75" customHeight="1" x14ac:dyDescent="0.25">
      <c r="A395" s="31" t="s">
        <v>444</v>
      </c>
      <c r="B395" s="31"/>
      <c r="C395" s="31"/>
      <c r="D395" s="31"/>
      <c r="E395" s="31"/>
      <c r="F395" s="31"/>
      <c r="G395" s="31"/>
      <c r="H395" s="77" t="s">
        <v>59</v>
      </c>
      <c r="I395" s="77"/>
      <c r="J395" s="55">
        <v>9750</v>
      </c>
      <c r="K395" s="56">
        <v>1</v>
      </c>
      <c r="M395" s="42">
        <v>0</v>
      </c>
      <c r="O395" s="29"/>
      <c r="P395" s="54">
        <f t="shared" si="5"/>
        <v>0</v>
      </c>
      <c r="Q395" s="89"/>
      <c r="S395" s="76"/>
    </row>
    <row r="396" spans="1:19" ht="15.75" customHeight="1" x14ac:dyDescent="0.25">
      <c r="A396" s="31" t="s">
        <v>445</v>
      </c>
      <c r="B396" s="31"/>
      <c r="C396" s="31"/>
      <c r="D396" s="31"/>
      <c r="E396" s="31"/>
      <c r="F396" s="31"/>
      <c r="G396" s="31"/>
      <c r="H396" s="77" t="s">
        <v>59</v>
      </c>
      <c r="I396" s="77"/>
      <c r="J396" s="55">
        <v>9750</v>
      </c>
      <c r="K396" s="56">
        <v>1</v>
      </c>
      <c r="M396" s="42">
        <v>0</v>
      </c>
      <c r="O396" s="29"/>
      <c r="P396" s="54">
        <f t="shared" si="5"/>
        <v>0</v>
      </c>
      <c r="Q396" s="89"/>
      <c r="S396" s="76"/>
    </row>
    <row r="397" spans="1:19" ht="15.75" customHeight="1" x14ac:dyDescent="0.25">
      <c r="A397" s="31" t="s">
        <v>446</v>
      </c>
      <c r="B397" s="31"/>
      <c r="C397" s="31"/>
      <c r="D397" s="31"/>
      <c r="E397" s="31"/>
      <c r="F397" s="31"/>
      <c r="G397" s="31"/>
      <c r="H397" s="77" t="s">
        <v>59</v>
      </c>
      <c r="I397" s="77"/>
      <c r="J397" s="55">
        <v>9750</v>
      </c>
      <c r="K397" s="56">
        <v>1</v>
      </c>
      <c r="M397" s="42">
        <v>0</v>
      </c>
      <c r="O397" s="29"/>
      <c r="P397" s="54">
        <f t="shared" si="5"/>
        <v>0</v>
      </c>
      <c r="Q397" s="89"/>
      <c r="S397" s="76"/>
    </row>
    <row r="398" spans="1:19" ht="15.75" customHeight="1" x14ac:dyDescent="0.25">
      <c r="A398" s="31" t="s">
        <v>447</v>
      </c>
      <c r="B398" s="31"/>
      <c r="C398" s="31"/>
      <c r="D398" s="31"/>
      <c r="E398" s="31"/>
      <c r="F398" s="31"/>
      <c r="G398" s="31"/>
      <c r="H398" s="77" t="s">
        <v>59</v>
      </c>
      <c r="I398" s="77"/>
      <c r="J398" s="55">
        <v>9750</v>
      </c>
      <c r="K398" s="56">
        <v>1</v>
      </c>
      <c r="M398" s="42">
        <v>0</v>
      </c>
      <c r="O398" s="29"/>
      <c r="P398" s="54">
        <f t="shared" si="5"/>
        <v>0</v>
      </c>
      <c r="Q398" s="89"/>
      <c r="S398" s="76"/>
    </row>
    <row r="399" spans="1:19" ht="15.75" customHeight="1" x14ac:dyDescent="0.25">
      <c r="A399" s="31" t="s">
        <v>448</v>
      </c>
      <c r="B399" s="31"/>
      <c r="C399" s="31"/>
      <c r="D399" s="31"/>
      <c r="E399" s="31"/>
      <c r="F399" s="31"/>
      <c r="G399" s="31"/>
      <c r="H399" s="77" t="s">
        <v>59</v>
      </c>
      <c r="I399" s="77"/>
      <c r="J399" s="55">
        <v>9750</v>
      </c>
      <c r="K399" s="56">
        <v>1</v>
      </c>
      <c r="M399" s="42">
        <v>0</v>
      </c>
      <c r="O399" s="29"/>
      <c r="P399" s="54">
        <f t="shared" si="5"/>
        <v>0</v>
      </c>
      <c r="Q399" s="89"/>
      <c r="S399" s="76"/>
    </row>
    <row r="400" spans="1:19" ht="15.75" customHeight="1" x14ac:dyDescent="0.25">
      <c r="A400" s="31" t="s">
        <v>449</v>
      </c>
      <c r="B400" s="31"/>
      <c r="C400" s="31"/>
      <c r="D400" s="31"/>
      <c r="E400" s="31"/>
      <c r="F400" s="31"/>
      <c r="G400" s="31"/>
      <c r="H400" s="77" t="s">
        <v>59</v>
      </c>
      <c r="I400" s="77"/>
      <c r="J400" s="55">
        <v>9750</v>
      </c>
      <c r="K400" s="56">
        <v>1</v>
      </c>
      <c r="M400" s="42">
        <v>0</v>
      </c>
      <c r="O400" s="29"/>
      <c r="P400" s="54">
        <f t="shared" si="5"/>
        <v>0</v>
      </c>
      <c r="Q400" s="89"/>
      <c r="S400" s="76"/>
    </row>
    <row r="401" spans="1:19" ht="15.75" customHeight="1" x14ac:dyDescent="0.25">
      <c r="A401" s="31" t="s">
        <v>450</v>
      </c>
      <c r="B401" s="31"/>
      <c r="C401" s="31"/>
      <c r="D401" s="31"/>
      <c r="E401" s="31"/>
      <c r="F401" s="31"/>
      <c r="G401" s="31"/>
      <c r="H401" s="77" t="s">
        <v>59</v>
      </c>
      <c r="I401" s="77"/>
      <c r="J401" s="55">
        <v>9750</v>
      </c>
      <c r="K401" s="56">
        <v>1</v>
      </c>
      <c r="M401" s="42">
        <v>0</v>
      </c>
      <c r="O401" s="29"/>
      <c r="P401" s="54">
        <f t="shared" si="5"/>
        <v>0</v>
      </c>
      <c r="Q401" s="89"/>
      <c r="S401" s="76"/>
    </row>
    <row r="402" spans="1:19" ht="15.75" customHeight="1" x14ac:dyDescent="0.25">
      <c r="A402" s="31" t="s">
        <v>451</v>
      </c>
      <c r="B402" s="31"/>
      <c r="C402" s="31"/>
      <c r="D402" s="31"/>
      <c r="E402" s="31"/>
      <c r="F402" s="31"/>
      <c r="G402" s="31"/>
      <c r="H402" s="77" t="s">
        <v>59</v>
      </c>
      <c r="I402" s="77"/>
      <c r="J402" s="55">
        <v>9750</v>
      </c>
      <c r="K402" s="56">
        <v>1</v>
      </c>
      <c r="M402" s="42">
        <v>0</v>
      </c>
      <c r="O402" s="29"/>
      <c r="P402" s="54">
        <f t="shared" ref="P402:P465" si="6">M402+($M$6/$K$6)+($M$9/$K$9)+IF(OR($B$15=H402,$D$15=H402,$F$15=H402),$M$15/$K$15,0)</f>
        <v>0</v>
      </c>
      <c r="Q402" s="89"/>
      <c r="S402" s="76"/>
    </row>
    <row r="403" spans="1:19" ht="15.75" customHeight="1" x14ac:dyDescent="0.25">
      <c r="A403" s="31" t="s">
        <v>452</v>
      </c>
      <c r="B403" s="31"/>
      <c r="C403" s="31"/>
      <c r="D403" s="31"/>
      <c r="E403" s="31"/>
      <c r="F403" s="31"/>
      <c r="G403" s="31"/>
      <c r="H403" s="77" t="s">
        <v>59</v>
      </c>
      <c r="I403" s="77"/>
      <c r="J403" s="55">
        <v>9750</v>
      </c>
      <c r="K403" s="56">
        <v>1</v>
      </c>
      <c r="M403" s="42">
        <v>0</v>
      </c>
      <c r="O403" s="29"/>
      <c r="P403" s="54">
        <f t="shared" si="6"/>
        <v>0</v>
      </c>
      <c r="Q403" s="89"/>
      <c r="S403" s="76"/>
    </row>
    <row r="404" spans="1:19" ht="15.75" customHeight="1" x14ac:dyDescent="0.25">
      <c r="A404" s="31" t="s">
        <v>453</v>
      </c>
      <c r="B404" s="31"/>
      <c r="C404" s="31"/>
      <c r="D404" s="31"/>
      <c r="E404" s="31"/>
      <c r="F404" s="31"/>
      <c r="G404" s="31"/>
      <c r="H404" s="77" t="s">
        <v>59</v>
      </c>
      <c r="I404" s="77"/>
      <c r="J404" s="55">
        <v>9750</v>
      </c>
      <c r="K404" s="56">
        <v>1</v>
      </c>
      <c r="M404" s="42">
        <v>0</v>
      </c>
      <c r="O404" s="29"/>
      <c r="P404" s="54">
        <f t="shared" si="6"/>
        <v>0</v>
      </c>
      <c r="Q404" s="89"/>
      <c r="S404" s="76"/>
    </row>
    <row r="405" spans="1:19" ht="15.75" customHeight="1" x14ac:dyDescent="0.25">
      <c r="A405" s="31" t="s">
        <v>454</v>
      </c>
      <c r="B405" s="31"/>
      <c r="C405" s="31"/>
      <c r="D405" s="31"/>
      <c r="E405" s="31"/>
      <c r="F405" s="31"/>
      <c r="G405" s="31"/>
      <c r="H405" s="77" t="s">
        <v>59</v>
      </c>
      <c r="I405" s="77"/>
      <c r="J405" s="55">
        <v>9750</v>
      </c>
      <c r="K405" s="56">
        <v>1</v>
      </c>
      <c r="M405" s="42">
        <v>0</v>
      </c>
      <c r="O405" s="29"/>
      <c r="P405" s="54">
        <f t="shared" si="6"/>
        <v>0</v>
      </c>
      <c r="Q405" s="89"/>
      <c r="S405" s="76"/>
    </row>
    <row r="406" spans="1:19" ht="15.75" customHeight="1" x14ac:dyDescent="0.25">
      <c r="A406" s="31" t="s">
        <v>455</v>
      </c>
      <c r="B406" s="31"/>
      <c r="C406" s="31"/>
      <c r="D406" s="31"/>
      <c r="E406" s="31"/>
      <c r="F406" s="31"/>
      <c r="G406" s="31"/>
      <c r="H406" s="77" t="s">
        <v>59</v>
      </c>
      <c r="I406" s="77"/>
      <c r="J406" s="55">
        <v>9750</v>
      </c>
      <c r="K406" s="56">
        <v>1</v>
      </c>
      <c r="M406" s="42">
        <v>0</v>
      </c>
      <c r="O406" s="29"/>
      <c r="P406" s="54">
        <f t="shared" si="6"/>
        <v>0</v>
      </c>
      <c r="Q406" s="89"/>
      <c r="S406" s="76"/>
    </row>
    <row r="407" spans="1:19" ht="15.75" customHeight="1" x14ac:dyDescent="0.25">
      <c r="A407" s="31" t="s">
        <v>456</v>
      </c>
      <c r="B407" s="31"/>
      <c r="C407" s="31"/>
      <c r="D407" s="31"/>
      <c r="E407" s="31"/>
      <c r="F407" s="31"/>
      <c r="G407" s="31"/>
      <c r="H407" s="77" t="s">
        <v>59</v>
      </c>
      <c r="I407" s="77"/>
      <c r="J407" s="55">
        <v>9750</v>
      </c>
      <c r="K407" s="56">
        <v>1</v>
      </c>
      <c r="M407" s="42">
        <v>0</v>
      </c>
      <c r="O407" s="29"/>
      <c r="P407" s="54">
        <f t="shared" si="6"/>
        <v>0</v>
      </c>
      <c r="Q407" s="89"/>
      <c r="S407" s="76"/>
    </row>
    <row r="408" spans="1:19" ht="15.75" customHeight="1" x14ac:dyDescent="0.25">
      <c r="A408" s="31" t="s">
        <v>457</v>
      </c>
      <c r="B408" s="31"/>
      <c r="C408" s="31"/>
      <c r="D408" s="31"/>
      <c r="E408" s="31"/>
      <c r="F408" s="31"/>
      <c r="G408" s="31"/>
      <c r="H408" s="77" t="s">
        <v>59</v>
      </c>
      <c r="I408" s="77"/>
      <c r="J408" s="55">
        <v>9750</v>
      </c>
      <c r="K408" s="56">
        <v>1</v>
      </c>
      <c r="M408" s="42">
        <v>0</v>
      </c>
      <c r="O408" s="29"/>
      <c r="P408" s="54">
        <f t="shared" si="6"/>
        <v>0</v>
      </c>
      <c r="Q408" s="89"/>
      <c r="S408" s="76"/>
    </row>
    <row r="409" spans="1:19" ht="15.75" customHeight="1" x14ac:dyDescent="0.25">
      <c r="A409" s="31" t="s">
        <v>458</v>
      </c>
      <c r="B409" s="31"/>
      <c r="C409" s="31"/>
      <c r="D409" s="31"/>
      <c r="E409" s="31"/>
      <c r="F409" s="31"/>
      <c r="G409" s="31"/>
      <c r="H409" s="77" t="s">
        <v>59</v>
      </c>
      <c r="I409" s="77"/>
      <c r="J409" s="55">
        <v>9750</v>
      </c>
      <c r="K409" s="56">
        <v>1</v>
      </c>
      <c r="M409" s="42">
        <v>0</v>
      </c>
      <c r="O409" s="29"/>
      <c r="P409" s="54">
        <f t="shared" si="6"/>
        <v>0</v>
      </c>
      <c r="Q409" s="89"/>
      <c r="S409" s="76"/>
    </row>
    <row r="410" spans="1:19" ht="15.75" customHeight="1" x14ac:dyDescent="0.25">
      <c r="A410" s="31" t="s">
        <v>459</v>
      </c>
      <c r="B410" s="31"/>
      <c r="C410" s="31"/>
      <c r="D410" s="31"/>
      <c r="E410" s="31"/>
      <c r="F410" s="31"/>
      <c r="G410" s="31"/>
      <c r="H410" s="77" t="s">
        <v>59</v>
      </c>
      <c r="I410" s="77"/>
      <c r="J410" s="55">
        <v>9750</v>
      </c>
      <c r="K410" s="56">
        <v>1</v>
      </c>
      <c r="M410" s="42">
        <v>0</v>
      </c>
      <c r="O410" s="29"/>
      <c r="P410" s="54">
        <f t="shared" si="6"/>
        <v>0</v>
      </c>
      <c r="Q410" s="89"/>
      <c r="S410" s="76"/>
    </row>
    <row r="411" spans="1:19" ht="15.75" customHeight="1" x14ac:dyDescent="0.25">
      <c r="A411" s="31" t="s">
        <v>460</v>
      </c>
      <c r="B411" s="31"/>
      <c r="C411" s="31"/>
      <c r="D411" s="31"/>
      <c r="E411" s="31"/>
      <c r="F411" s="31"/>
      <c r="G411" s="31"/>
      <c r="H411" s="77" t="s">
        <v>59</v>
      </c>
      <c r="I411" s="77"/>
      <c r="J411" s="55">
        <v>9750</v>
      </c>
      <c r="K411" s="56">
        <v>1</v>
      </c>
      <c r="M411" s="42">
        <v>0</v>
      </c>
      <c r="O411" s="29"/>
      <c r="P411" s="54">
        <f t="shared" si="6"/>
        <v>0</v>
      </c>
      <c r="Q411" s="89"/>
      <c r="S411" s="76"/>
    </row>
    <row r="412" spans="1:19" ht="15.75" customHeight="1" x14ac:dyDescent="0.25">
      <c r="A412" s="31" t="s">
        <v>461</v>
      </c>
      <c r="B412" s="31"/>
      <c r="C412" s="31"/>
      <c r="D412" s="31"/>
      <c r="E412" s="31"/>
      <c r="F412" s="31"/>
      <c r="G412" s="31"/>
      <c r="H412" s="77" t="s">
        <v>59</v>
      </c>
      <c r="I412" s="77"/>
      <c r="J412" s="55">
        <v>9750</v>
      </c>
      <c r="K412" s="56">
        <v>1</v>
      </c>
      <c r="M412" s="42">
        <v>0</v>
      </c>
      <c r="O412" s="29"/>
      <c r="P412" s="54">
        <f t="shared" si="6"/>
        <v>0</v>
      </c>
      <c r="Q412" s="89"/>
      <c r="S412" s="76"/>
    </row>
    <row r="413" spans="1:19" ht="15.75" customHeight="1" x14ac:dyDescent="0.25">
      <c r="A413" s="31" t="s">
        <v>462</v>
      </c>
      <c r="B413" s="31"/>
      <c r="C413" s="31"/>
      <c r="D413" s="31"/>
      <c r="E413" s="31"/>
      <c r="F413" s="31"/>
      <c r="G413" s="31"/>
      <c r="H413" s="77" t="s">
        <v>59</v>
      </c>
      <c r="I413" s="77"/>
      <c r="J413" s="55">
        <v>9750</v>
      </c>
      <c r="K413" s="56">
        <v>1</v>
      </c>
      <c r="M413" s="42">
        <v>0</v>
      </c>
      <c r="O413" s="29"/>
      <c r="P413" s="54">
        <f t="shared" si="6"/>
        <v>0</v>
      </c>
      <c r="Q413" s="89"/>
      <c r="S413" s="76"/>
    </row>
    <row r="414" spans="1:19" ht="15.75" customHeight="1" x14ac:dyDescent="0.25">
      <c r="A414" s="31" t="s">
        <v>463</v>
      </c>
      <c r="B414" s="31"/>
      <c r="C414" s="31"/>
      <c r="D414" s="31"/>
      <c r="E414" s="31"/>
      <c r="F414" s="31"/>
      <c r="G414" s="31"/>
      <c r="H414" s="77" t="s">
        <v>59</v>
      </c>
      <c r="I414" s="77"/>
      <c r="J414" s="55">
        <v>9750</v>
      </c>
      <c r="K414" s="56">
        <v>1</v>
      </c>
      <c r="M414" s="42">
        <v>0</v>
      </c>
      <c r="O414" s="29"/>
      <c r="P414" s="54">
        <f t="shared" si="6"/>
        <v>0</v>
      </c>
      <c r="Q414" s="89"/>
      <c r="S414" s="76"/>
    </row>
    <row r="415" spans="1:19" ht="15.75" customHeight="1" x14ac:dyDescent="0.25">
      <c r="A415" s="31" t="s">
        <v>464</v>
      </c>
      <c r="B415" s="31"/>
      <c r="C415" s="31"/>
      <c r="D415" s="31"/>
      <c r="E415" s="31"/>
      <c r="F415" s="31"/>
      <c r="G415" s="31"/>
      <c r="H415" s="77" t="s">
        <v>59</v>
      </c>
      <c r="I415" s="77"/>
      <c r="J415" s="55">
        <v>9750</v>
      </c>
      <c r="K415" s="56">
        <v>1</v>
      </c>
      <c r="M415" s="42">
        <v>0</v>
      </c>
      <c r="O415" s="29"/>
      <c r="P415" s="54">
        <f t="shared" si="6"/>
        <v>0</v>
      </c>
      <c r="Q415" s="89"/>
      <c r="S415" s="76"/>
    </row>
    <row r="416" spans="1:19" ht="15.75" customHeight="1" x14ac:dyDescent="0.25">
      <c r="A416" s="31" t="s">
        <v>465</v>
      </c>
      <c r="B416" s="31"/>
      <c r="C416" s="31"/>
      <c r="D416" s="31"/>
      <c r="E416" s="31"/>
      <c r="F416" s="31"/>
      <c r="G416" s="31"/>
      <c r="H416" s="77" t="s">
        <v>59</v>
      </c>
      <c r="I416" s="77"/>
      <c r="J416" s="55">
        <v>9750</v>
      </c>
      <c r="K416" s="56">
        <v>1</v>
      </c>
      <c r="M416" s="42">
        <v>0</v>
      </c>
      <c r="O416" s="29"/>
      <c r="P416" s="54">
        <f t="shared" si="6"/>
        <v>0</v>
      </c>
      <c r="Q416" s="89"/>
      <c r="S416" s="76"/>
    </row>
    <row r="417" spans="1:19" ht="15.75" customHeight="1" x14ac:dyDescent="0.25">
      <c r="A417" s="31" t="s">
        <v>466</v>
      </c>
      <c r="B417" s="31"/>
      <c r="C417" s="31"/>
      <c r="D417" s="31"/>
      <c r="E417" s="31"/>
      <c r="F417" s="31"/>
      <c r="G417" s="31"/>
      <c r="H417" s="77" t="s">
        <v>59</v>
      </c>
      <c r="I417" s="77"/>
      <c r="J417" s="55">
        <v>9750</v>
      </c>
      <c r="K417" s="56">
        <v>1</v>
      </c>
      <c r="M417" s="42">
        <v>0</v>
      </c>
      <c r="O417" s="29"/>
      <c r="P417" s="54">
        <f t="shared" si="6"/>
        <v>0</v>
      </c>
      <c r="Q417" s="89"/>
      <c r="S417" s="76"/>
    </row>
    <row r="418" spans="1:19" ht="15.75" customHeight="1" x14ac:dyDescent="0.25">
      <c r="A418" s="31" t="s">
        <v>467</v>
      </c>
      <c r="B418" s="31"/>
      <c r="C418" s="31"/>
      <c r="D418" s="31"/>
      <c r="E418" s="31"/>
      <c r="F418" s="31"/>
      <c r="G418" s="31"/>
      <c r="H418" s="77" t="s">
        <v>59</v>
      </c>
      <c r="I418" s="77"/>
      <c r="J418" s="55">
        <v>9750</v>
      </c>
      <c r="K418" s="56">
        <v>1</v>
      </c>
      <c r="M418" s="42">
        <v>0</v>
      </c>
      <c r="O418" s="29"/>
      <c r="P418" s="54">
        <f t="shared" si="6"/>
        <v>0</v>
      </c>
      <c r="Q418" s="89"/>
      <c r="S418" s="76"/>
    </row>
    <row r="419" spans="1:19" ht="15.75" customHeight="1" x14ac:dyDescent="0.25">
      <c r="A419" s="31" t="s">
        <v>468</v>
      </c>
      <c r="B419" s="31"/>
      <c r="C419" s="31"/>
      <c r="D419" s="31"/>
      <c r="E419" s="31"/>
      <c r="F419" s="31"/>
      <c r="G419" s="31"/>
      <c r="H419" s="77" t="s">
        <v>59</v>
      </c>
      <c r="I419" s="77"/>
      <c r="J419" s="55">
        <v>9750</v>
      </c>
      <c r="K419" s="56">
        <v>1</v>
      </c>
      <c r="M419" s="42">
        <v>0</v>
      </c>
      <c r="O419" s="29"/>
      <c r="P419" s="54">
        <f t="shared" si="6"/>
        <v>0</v>
      </c>
      <c r="Q419" s="89"/>
      <c r="S419" s="76"/>
    </row>
    <row r="420" spans="1:19" ht="15.75" customHeight="1" x14ac:dyDescent="0.25">
      <c r="A420" s="31" t="s">
        <v>469</v>
      </c>
      <c r="B420" s="31"/>
      <c r="C420" s="31"/>
      <c r="D420" s="31"/>
      <c r="E420" s="31"/>
      <c r="F420" s="31"/>
      <c r="G420" s="31"/>
      <c r="H420" s="77" t="s">
        <v>59</v>
      </c>
      <c r="I420" s="77"/>
      <c r="J420" s="55">
        <v>9750</v>
      </c>
      <c r="K420" s="56">
        <v>1</v>
      </c>
      <c r="M420" s="42">
        <v>0</v>
      </c>
      <c r="O420" s="29"/>
      <c r="P420" s="54">
        <f t="shared" si="6"/>
        <v>0</v>
      </c>
      <c r="Q420" s="89"/>
      <c r="S420" s="76"/>
    </row>
    <row r="421" spans="1:19" ht="15.75" customHeight="1" x14ac:dyDescent="0.25">
      <c r="A421" s="31" t="s">
        <v>470</v>
      </c>
      <c r="B421" s="31"/>
      <c r="C421" s="31"/>
      <c r="D421" s="31"/>
      <c r="E421" s="31"/>
      <c r="F421" s="31"/>
      <c r="G421" s="31"/>
      <c r="H421" s="77" t="s">
        <v>59</v>
      </c>
      <c r="I421" s="77"/>
      <c r="J421" s="55">
        <v>9750</v>
      </c>
      <c r="K421" s="56">
        <v>1</v>
      </c>
      <c r="M421" s="42">
        <v>0</v>
      </c>
      <c r="O421" s="29"/>
      <c r="P421" s="54">
        <f t="shared" si="6"/>
        <v>0</v>
      </c>
      <c r="Q421" s="89"/>
      <c r="S421" s="76"/>
    </row>
    <row r="422" spans="1:19" ht="15.75" customHeight="1" x14ac:dyDescent="0.25">
      <c r="A422" s="31" t="s">
        <v>471</v>
      </c>
      <c r="B422" s="31"/>
      <c r="C422" s="31"/>
      <c r="D422" s="31"/>
      <c r="E422" s="31"/>
      <c r="F422" s="31"/>
      <c r="G422" s="31"/>
      <c r="H422" s="77" t="s">
        <v>59</v>
      </c>
      <c r="I422" s="77"/>
      <c r="J422" s="55">
        <v>9750</v>
      </c>
      <c r="K422" s="56">
        <v>1</v>
      </c>
      <c r="M422" s="42">
        <v>0</v>
      </c>
      <c r="O422" s="29"/>
      <c r="P422" s="54">
        <f t="shared" si="6"/>
        <v>0</v>
      </c>
      <c r="Q422" s="89"/>
      <c r="S422" s="76"/>
    </row>
    <row r="423" spans="1:19" ht="15.75" customHeight="1" x14ac:dyDescent="0.25">
      <c r="A423" s="31" t="s">
        <v>472</v>
      </c>
      <c r="B423" s="31"/>
      <c r="C423" s="31"/>
      <c r="D423" s="31"/>
      <c r="E423" s="31"/>
      <c r="F423" s="31"/>
      <c r="G423" s="31"/>
      <c r="H423" s="77" t="s">
        <v>59</v>
      </c>
      <c r="I423" s="77"/>
      <c r="J423" s="55">
        <v>9750</v>
      </c>
      <c r="K423" s="56">
        <v>1</v>
      </c>
      <c r="M423" s="42">
        <v>0</v>
      </c>
      <c r="O423" s="29"/>
      <c r="P423" s="54">
        <f t="shared" si="6"/>
        <v>0</v>
      </c>
      <c r="Q423" s="89"/>
      <c r="S423" s="76"/>
    </row>
    <row r="424" spans="1:19" ht="15.75" customHeight="1" x14ac:dyDescent="0.25">
      <c r="A424" s="31" t="s">
        <v>473</v>
      </c>
      <c r="B424" s="31"/>
      <c r="C424" s="31"/>
      <c r="D424" s="31"/>
      <c r="E424" s="31"/>
      <c r="F424" s="31"/>
      <c r="G424" s="31"/>
      <c r="H424" s="77" t="s">
        <v>59</v>
      </c>
      <c r="I424" s="77"/>
      <c r="J424" s="55">
        <v>9750</v>
      </c>
      <c r="K424" s="56">
        <v>1</v>
      </c>
      <c r="M424" s="42">
        <v>0</v>
      </c>
      <c r="O424" s="29"/>
      <c r="P424" s="54">
        <f t="shared" si="6"/>
        <v>0</v>
      </c>
      <c r="Q424" s="89"/>
      <c r="S424" s="76"/>
    </row>
    <row r="425" spans="1:19" ht="15.75" customHeight="1" x14ac:dyDescent="0.25">
      <c r="A425" s="31" t="s">
        <v>474</v>
      </c>
      <c r="B425" s="31"/>
      <c r="C425" s="31"/>
      <c r="D425" s="31"/>
      <c r="E425" s="31"/>
      <c r="F425" s="31"/>
      <c r="G425" s="31"/>
      <c r="H425" s="77" t="s">
        <v>59</v>
      </c>
      <c r="I425" s="77"/>
      <c r="J425" s="55">
        <v>9750</v>
      </c>
      <c r="K425" s="56">
        <v>1</v>
      </c>
      <c r="M425" s="42">
        <v>0</v>
      </c>
      <c r="O425" s="29"/>
      <c r="P425" s="54">
        <f t="shared" si="6"/>
        <v>0</v>
      </c>
      <c r="Q425" s="89"/>
      <c r="S425" s="76"/>
    </row>
    <row r="426" spans="1:19" ht="15.75" customHeight="1" x14ac:dyDescent="0.25">
      <c r="A426" s="31" t="s">
        <v>475</v>
      </c>
      <c r="B426" s="31"/>
      <c r="C426" s="31"/>
      <c r="D426" s="31"/>
      <c r="E426" s="31"/>
      <c r="F426" s="31"/>
      <c r="G426" s="31"/>
      <c r="H426" s="77" t="s">
        <v>59</v>
      </c>
      <c r="I426" s="77"/>
      <c r="J426" s="55">
        <v>9750</v>
      </c>
      <c r="K426" s="56">
        <v>1</v>
      </c>
      <c r="M426" s="42">
        <v>0</v>
      </c>
      <c r="O426" s="29"/>
      <c r="P426" s="54">
        <f t="shared" si="6"/>
        <v>0</v>
      </c>
      <c r="Q426" s="89"/>
      <c r="S426" s="76"/>
    </row>
    <row r="427" spans="1:19" ht="15.75" customHeight="1" x14ac:dyDescent="0.25">
      <c r="A427" s="31" t="s">
        <v>476</v>
      </c>
      <c r="B427" s="31"/>
      <c r="C427" s="31"/>
      <c r="D427" s="31"/>
      <c r="E427" s="31"/>
      <c r="F427" s="31"/>
      <c r="G427" s="31"/>
      <c r="H427" s="77" t="s">
        <v>59</v>
      </c>
      <c r="I427" s="77"/>
      <c r="J427" s="55">
        <v>9750</v>
      </c>
      <c r="K427" s="56">
        <v>1</v>
      </c>
      <c r="M427" s="42">
        <v>0</v>
      </c>
      <c r="O427" s="29"/>
      <c r="P427" s="54">
        <f t="shared" si="6"/>
        <v>0</v>
      </c>
      <c r="Q427" s="89"/>
      <c r="S427" s="76"/>
    </row>
    <row r="428" spans="1:19" ht="15.75" customHeight="1" x14ac:dyDescent="0.25">
      <c r="A428" s="31" t="s">
        <v>477</v>
      </c>
      <c r="B428" s="31"/>
      <c r="C428" s="31"/>
      <c r="D428" s="31"/>
      <c r="E428" s="31"/>
      <c r="F428" s="31"/>
      <c r="G428" s="31"/>
      <c r="H428" s="77" t="s">
        <v>59</v>
      </c>
      <c r="I428" s="77"/>
      <c r="J428" s="55">
        <v>9750</v>
      </c>
      <c r="K428" s="56">
        <v>1</v>
      </c>
      <c r="M428" s="42">
        <v>0</v>
      </c>
      <c r="O428" s="29"/>
      <c r="P428" s="54">
        <f t="shared" si="6"/>
        <v>0</v>
      </c>
      <c r="Q428" s="89"/>
      <c r="S428" s="76"/>
    </row>
    <row r="429" spans="1:19" ht="15.75" customHeight="1" x14ac:dyDescent="0.25">
      <c r="A429" s="31" t="s">
        <v>478</v>
      </c>
      <c r="B429" s="31"/>
      <c r="C429" s="31"/>
      <c r="D429" s="31"/>
      <c r="E429" s="31"/>
      <c r="F429" s="31"/>
      <c r="G429" s="31"/>
      <c r="H429" s="77" t="s">
        <v>59</v>
      </c>
      <c r="I429" s="77"/>
      <c r="J429" s="55">
        <v>9750</v>
      </c>
      <c r="K429" s="56">
        <v>1</v>
      </c>
      <c r="M429" s="42">
        <v>0</v>
      </c>
      <c r="O429" s="29"/>
      <c r="P429" s="54">
        <f t="shared" si="6"/>
        <v>0</v>
      </c>
      <c r="Q429" s="89"/>
      <c r="S429" s="76"/>
    </row>
    <row r="430" spans="1:19" ht="15.75" customHeight="1" x14ac:dyDescent="0.25">
      <c r="A430" s="31" t="s">
        <v>479</v>
      </c>
      <c r="B430" s="31"/>
      <c r="C430" s="31"/>
      <c r="D430" s="31"/>
      <c r="E430" s="31"/>
      <c r="F430" s="31"/>
      <c r="G430" s="31"/>
      <c r="H430" s="77" t="s">
        <v>59</v>
      </c>
      <c r="I430" s="77"/>
      <c r="J430" s="55">
        <v>9750</v>
      </c>
      <c r="K430" s="56">
        <v>1</v>
      </c>
      <c r="M430" s="42">
        <v>0</v>
      </c>
      <c r="O430" s="29"/>
      <c r="P430" s="54">
        <f t="shared" si="6"/>
        <v>0</v>
      </c>
      <c r="Q430" s="89"/>
      <c r="S430" s="76"/>
    </row>
    <row r="431" spans="1:19" ht="15.75" customHeight="1" x14ac:dyDescent="0.25">
      <c r="A431" s="31" t="s">
        <v>480</v>
      </c>
      <c r="B431" s="31"/>
      <c r="C431" s="31"/>
      <c r="D431" s="31"/>
      <c r="E431" s="31"/>
      <c r="F431" s="31"/>
      <c r="G431" s="31"/>
      <c r="H431" s="77" t="s">
        <v>59</v>
      </c>
      <c r="I431" s="77"/>
      <c r="J431" s="55">
        <v>9750</v>
      </c>
      <c r="K431" s="56">
        <v>1</v>
      </c>
      <c r="M431" s="42">
        <v>0</v>
      </c>
      <c r="O431" s="29"/>
      <c r="P431" s="54">
        <f t="shared" si="6"/>
        <v>0</v>
      </c>
      <c r="Q431" s="89"/>
      <c r="S431" s="76"/>
    </row>
    <row r="432" spans="1:19" ht="15.75" customHeight="1" x14ac:dyDescent="0.25">
      <c r="A432" s="31" t="s">
        <v>481</v>
      </c>
      <c r="B432" s="31"/>
      <c r="C432" s="31"/>
      <c r="D432" s="31"/>
      <c r="E432" s="31"/>
      <c r="F432" s="31"/>
      <c r="G432" s="31"/>
      <c r="H432" s="77" t="s">
        <v>59</v>
      </c>
      <c r="I432" s="77"/>
      <c r="J432" s="55">
        <v>9750</v>
      </c>
      <c r="K432" s="56">
        <v>1</v>
      </c>
      <c r="M432" s="42">
        <v>0</v>
      </c>
      <c r="O432" s="29"/>
      <c r="P432" s="54">
        <f t="shared" si="6"/>
        <v>0</v>
      </c>
      <c r="Q432" s="89"/>
      <c r="S432" s="76"/>
    </row>
    <row r="433" spans="1:19" ht="15.75" customHeight="1" x14ac:dyDescent="0.25">
      <c r="A433" s="31" t="s">
        <v>482</v>
      </c>
      <c r="B433" s="31"/>
      <c r="C433" s="31"/>
      <c r="D433" s="31"/>
      <c r="E433" s="31"/>
      <c r="F433" s="31"/>
      <c r="G433" s="31"/>
      <c r="H433" s="77" t="s">
        <v>59</v>
      </c>
      <c r="I433" s="77"/>
      <c r="J433" s="55">
        <v>9750</v>
      </c>
      <c r="K433" s="56">
        <v>1</v>
      </c>
      <c r="M433" s="42">
        <v>0</v>
      </c>
      <c r="O433" s="29"/>
      <c r="P433" s="54">
        <f t="shared" si="6"/>
        <v>0</v>
      </c>
      <c r="Q433" s="89"/>
      <c r="S433" s="76"/>
    </row>
    <row r="434" spans="1:19" ht="15.75" customHeight="1" x14ac:dyDescent="0.25">
      <c r="A434" s="31" t="s">
        <v>483</v>
      </c>
      <c r="B434" s="31"/>
      <c r="C434" s="31"/>
      <c r="D434" s="31"/>
      <c r="E434" s="31"/>
      <c r="F434" s="31"/>
      <c r="G434" s="31"/>
      <c r="H434" s="77" t="s">
        <v>59</v>
      </c>
      <c r="I434" s="77"/>
      <c r="J434" s="55">
        <v>9750</v>
      </c>
      <c r="K434" s="56">
        <v>1</v>
      </c>
      <c r="M434" s="42">
        <v>0</v>
      </c>
      <c r="O434" s="29"/>
      <c r="P434" s="54">
        <f t="shared" si="6"/>
        <v>0</v>
      </c>
      <c r="Q434" s="89"/>
      <c r="S434" s="76"/>
    </row>
    <row r="435" spans="1:19" ht="15.75" customHeight="1" x14ac:dyDescent="0.25">
      <c r="A435" s="31" t="s">
        <v>484</v>
      </c>
      <c r="B435" s="31"/>
      <c r="C435" s="31"/>
      <c r="D435" s="31"/>
      <c r="E435" s="31"/>
      <c r="F435" s="31"/>
      <c r="G435" s="31"/>
      <c r="H435" s="77" t="s">
        <v>59</v>
      </c>
      <c r="I435" s="77"/>
      <c r="J435" s="55">
        <v>9750</v>
      </c>
      <c r="K435" s="56">
        <v>1</v>
      </c>
      <c r="M435" s="42">
        <v>0</v>
      </c>
      <c r="O435" s="29"/>
      <c r="P435" s="54">
        <f t="shared" si="6"/>
        <v>0</v>
      </c>
      <c r="Q435" s="89"/>
      <c r="S435" s="76"/>
    </row>
    <row r="436" spans="1:19" ht="15.75" customHeight="1" x14ac:dyDescent="0.25">
      <c r="A436" s="31" t="s">
        <v>485</v>
      </c>
      <c r="B436" s="31"/>
      <c r="C436" s="31"/>
      <c r="D436" s="31"/>
      <c r="E436" s="31"/>
      <c r="F436" s="31"/>
      <c r="G436" s="31"/>
      <c r="H436" s="77" t="s">
        <v>59</v>
      </c>
      <c r="I436" s="77"/>
      <c r="J436" s="55">
        <v>9750</v>
      </c>
      <c r="K436" s="56">
        <v>1</v>
      </c>
      <c r="M436" s="42">
        <v>0</v>
      </c>
      <c r="O436" s="29"/>
      <c r="P436" s="54">
        <f t="shared" si="6"/>
        <v>0</v>
      </c>
      <c r="Q436" s="89"/>
      <c r="S436" s="76"/>
    </row>
    <row r="437" spans="1:19" ht="15.75" customHeight="1" x14ac:dyDescent="0.25">
      <c r="A437" s="31" t="s">
        <v>486</v>
      </c>
      <c r="B437" s="31"/>
      <c r="C437" s="31"/>
      <c r="D437" s="31"/>
      <c r="E437" s="31"/>
      <c r="F437" s="31"/>
      <c r="G437" s="31"/>
      <c r="H437" s="77" t="s">
        <v>59</v>
      </c>
      <c r="I437" s="77"/>
      <c r="J437" s="55">
        <v>9750</v>
      </c>
      <c r="K437" s="56">
        <v>1</v>
      </c>
      <c r="M437" s="42">
        <v>0</v>
      </c>
      <c r="O437" s="29"/>
      <c r="P437" s="54">
        <f t="shared" si="6"/>
        <v>0</v>
      </c>
      <c r="Q437" s="89"/>
      <c r="S437" s="76"/>
    </row>
    <row r="438" spans="1:19" ht="15.75" customHeight="1" x14ac:dyDescent="0.25">
      <c r="A438" s="31" t="s">
        <v>487</v>
      </c>
      <c r="B438" s="31"/>
      <c r="C438" s="31"/>
      <c r="D438" s="31"/>
      <c r="E438" s="31"/>
      <c r="F438" s="31"/>
      <c r="G438" s="31"/>
      <c r="H438" s="77" t="s">
        <v>59</v>
      </c>
      <c r="I438" s="77"/>
      <c r="J438" s="55">
        <v>9750</v>
      </c>
      <c r="K438" s="56">
        <v>1</v>
      </c>
      <c r="M438" s="42">
        <v>0</v>
      </c>
      <c r="O438" s="29"/>
      <c r="P438" s="54">
        <f t="shared" si="6"/>
        <v>0</v>
      </c>
      <c r="Q438" s="89"/>
      <c r="S438" s="76"/>
    </row>
    <row r="439" spans="1:19" ht="15.75" customHeight="1" x14ac:dyDescent="0.25">
      <c r="A439" s="31" t="s">
        <v>488</v>
      </c>
      <c r="B439" s="31"/>
      <c r="C439" s="31"/>
      <c r="D439" s="31"/>
      <c r="E439" s="31"/>
      <c r="F439" s="31"/>
      <c r="G439" s="31"/>
      <c r="H439" s="77" t="s">
        <v>59</v>
      </c>
      <c r="I439" s="77"/>
      <c r="J439" s="55">
        <v>9750</v>
      </c>
      <c r="K439" s="56">
        <v>1</v>
      </c>
      <c r="M439" s="42">
        <v>0</v>
      </c>
      <c r="O439" s="29"/>
      <c r="P439" s="54">
        <f t="shared" si="6"/>
        <v>0</v>
      </c>
      <c r="Q439" s="89"/>
      <c r="S439" s="76"/>
    </row>
    <row r="440" spans="1:19" ht="15.75" customHeight="1" x14ac:dyDescent="0.25">
      <c r="A440" s="31" t="s">
        <v>489</v>
      </c>
      <c r="B440" s="31"/>
      <c r="C440" s="31"/>
      <c r="D440" s="31"/>
      <c r="E440" s="31"/>
      <c r="F440" s="31"/>
      <c r="G440" s="31"/>
      <c r="H440" s="77" t="s">
        <v>59</v>
      </c>
      <c r="I440" s="77"/>
      <c r="J440" s="55">
        <v>9750</v>
      </c>
      <c r="K440" s="56">
        <v>1</v>
      </c>
      <c r="M440" s="42">
        <v>0</v>
      </c>
      <c r="O440" s="29"/>
      <c r="P440" s="54">
        <f t="shared" si="6"/>
        <v>0</v>
      </c>
      <c r="Q440" s="89"/>
      <c r="S440" s="76"/>
    </row>
    <row r="441" spans="1:19" ht="15.75" customHeight="1" x14ac:dyDescent="0.25">
      <c r="A441" s="31" t="s">
        <v>490</v>
      </c>
      <c r="B441" s="31"/>
      <c r="C441" s="31"/>
      <c r="D441" s="31"/>
      <c r="E441" s="31"/>
      <c r="F441" s="31"/>
      <c r="G441" s="31"/>
      <c r="H441" s="77" t="s">
        <v>59</v>
      </c>
      <c r="I441" s="77"/>
      <c r="J441" s="55">
        <v>9750</v>
      </c>
      <c r="K441" s="56">
        <v>1</v>
      </c>
      <c r="M441" s="42">
        <v>0</v>
      </c>
      <c r="O441" s="29"/>
      <c r="P441" s="54">
        <f t="shared" si="6"/>
        <v>0</v>
      </c>
      <c r="Q441" s="89"/>
      <c r="S441" s="76"/>
    </row>
    <row r="442" spans="1:19" ht="15.75" customHeight="1" x14ac:dyDescent="0.25">
      <c r="A442" s="31" t="s">
        <v>491</v>
      </c>
      <c r="B442" s="31"/>
      <c r="C442" s="31"/>
      <c r="D442" s="31"/>
      <c r="E442" s="31"/>
      <c r="F442" s="31"/>
      <c r="G442" s="31"/>
      <c r="H442" s="77" t="s">
        <v>59</v>
      </c>
      <c r="I442" s="77"/>
      <c r="J442" s="55">
        <v>9750</v>
      </c>
      <c r="K442" s="56">
        <v>1</v>
      </c>
      <c r="M442" s="42">
        <v>0</v>
      </c>
      <c r="O442" s="29"/>
      <c r="P442" s="54">
        <f t="shared" si="6"/>
        <v>0</v>
      </c>
      <c r="Q442" s="94" t="str">
        <f>A9</f>
        <v>England</v>
      </c>
      <c r="S442" s="76"/>
    </row>
    <row r="443" spans="1:19" ht="15.75" customHeight="1" x14ac:dyDescent="0.25">
      <c r="A443" s="31" t="s">
        <v>492</v>
      </c>
      <c r="B443" s="31"/>
      <c r="C443" s="31"/>
      <c r="D443" s="31"/>
      <c r="E443" s="31"/>
      <c r="F443" s="31"/>
      <c r="G443" s="31"/>
      <c r="H443" s="77" t="s">
        <v>59</v>
      </c>
      <c r="I443" s="77"/>
      <c r="J443" s="55">
        <v>9750</v>
      </c>
      <c r="K443" s="56">
        <v>1</v>
      </c>
      <c r="M443" s="42">
        <v>0</v>
      </c>
      <c r="O443" s="29"/>
      <c r="P443" s="54">
        <f t="shared" si="6"/>
        <v>0</v>
      </c>
      <c r="Q443" s="90"/>
      <c r="S443" s="76"/>
    </row>
    <row r="444" spans="1:19" ht="15.75" customHeight="1" x14ac:dyDescent="0.25">
      <c r="A444" s="31" t="s">
        <v>493</v>
      </c>
      <c r="B444" s="31"/>
      <c r="C444" s="31"/>
      <c r="D444" s="31"/>
      <c r="E444" s="31"/>
      <c r="F444" s="31"/>
      <c r="G444" s="31"/>
      <c r="H444" s="77" t="s">
        <v>59</v>
      </c>
      <c r="I444" s="77"/>
      <c r="J444" s="55">
        <v>9750</v>
      </c>
      <c r="K444" s="56">
        <v>1</v>
      </c>
      <c r="M444" s="42">
        <v>0</v>
      </c>
      <c r="O444" s="29"/>
      <c r="P444" s="54">
        <f t="shared" si="6"/>
        <v>0</v>
      </c>
      <c r="Q444" s="90"/>
      <c r="S444" s="76"/>
    </row>
    <row r="445" spans="1:19" ht="15.75" customHeight="1" x14ac:dyDescent="0.25">
      <c r="A445" s="31" t="s">
        <v>494</v>
      </c>
      <c r="B445" s="31"/>
      <c r="C445" s="31"/>
      <c r="D445" s="31"/>
      <c r="E445" s="31"/>
      <c r="F445" s="31"/>
      <c r="G445" s="31"/>
      <c r="H445" s="77" t="s">
        <v>59</v>
      </c>
      <c r="I445" s="77"/>
      <c r="J445" s="55">
        <v>9750</v>
      </c>
      <c r="K445" s="56">
        <v>1</v>
      </c>
      <c r="M445" s="42">
        <v>0</v>
      </c>
      <c r="O445" s="29"/>
      <c r="P445" s="54">
        <f t="shared" si="6"/>
        <v>0</v>
      </c>
      <c r="Q445" s="90"/>
      <c r="S445" s="76"/>
    </row>
    <row r="446" spans="1:19" ht="15.75" customHeight="1" x14ac:dyDescent="0.25">
      <c r="A446" s="31" t="s">
        <v>495</v>
      </c>
      <c r="B446" s="31"/>
      <c r="C446" s="31"/>
      <c r="D446" s="31"/>
      <c r="E446" s="31"/>
      <c r="F446" s="31"/>
      <c r="G446" s="31"/>
      <c r="H446" s="77" t="s">
        <v>59</v>
      </c>
      <c r="I446" s="77"/>
      <c r="J446" s="55">
        <v>9750</v>
      </c>
      <c r="K446" s="56">
        <v>1</v>
      </c>
      <c r="M446" s="42">
        <v>0</v>
      </c>
      <c r="O446" s="29"/>
      <c r="P446" s="54">
        <f t="shared" si="6"/>
        <v>0</v>
      </c>
      <c r="Q446" s="90"/>
      <c r="S446" s="76"/>
    </row>
    <row r="447" spans="1:19" ht="15.75" customHeight="1" x14ac:dyDescent="0.25">
      <c r="A447" s="31" t="s">
        <v>496</v>
      </c>
      <c r="B447" s="31"/>
      <c r="C447" s="31"/>
      <c r="D447" s="31"/>
      <c r="E447" s="31"/>
      <c r="F447" s="31"/>
      <c r="G447" s="31"/>
      <c r="H447" s="77" t="s">
        <v>59</v>
      </c>
      <c r="I447" s="77"/>
      <c r="J447" s="55">
        <v>9750</v>
      </c>
      <c r="K447" s="56">
        <v>1</v>
      </c>
      <c r="M447" s="42">
        <v>0</v>
      </c>
      <c r="O447" s="29"/>
      <c r="P447" s="54">
        <f t="shared" si="6"/>
        <v>0</v>
      </c>
      <c r="Q447" s="90"/>
      <c r="S447" s="76"/>
    </row>
    <row r="448" spans="1:19" ht="15.75" customHeight="1" x14ac:dyDescent="0.25">
      <c r="A448" s="31" t="s">
        <v>497</v>
      </c>
      <c r="B448" s="31"/>
      <c r="C448" s="31"/>
      <c r="D448" s="31"/>
      <c r="E448" s="31"/>
      <c r="F448" s="31"/>
      <c r="G448" s="31"/>
      <c r="H448" s="77" t="s">
        <v>59</v>
      </c>
      <c r="I448" s="77"/>
      <c r="J448" s="55">
        <v>9750</v>
      </c>
      <c r="K448" s="56">
        <v>1</v>
      </c>
      <c r="M448" s="42">
        <v>0</v>
      </c>
      <c r="O448" s="29"/>
      <c r="P448" s="54">
        <f t="shared" si="6"/>
        <v>0</v>
      </c>
      <c r="Q448" s="90"/>
      <c r="S448" s="76"/>
    </row>
    <row r="449" spans="1:19" ht="15.75" customHeight="1" x14ac:dyDescent="0.25">
      <c r="A449" s="31" t="s">
        <v>498</v>
      </c>
      <c r="B449" s="31"/>
      <c r="C449" s="31"/>
      <c r="D449" s="31"/>
      <c r="E449" s="31"/>
      <c r="F449" s="31"/>
      <c r="G449" s="31"/>
      <c r="H449" s="77" t="s">
        <v>59</v>
      </c>
      <c r="I449" s="77"/>
      <c r="J449" s="55">
        <v>9750</v>
      </c>
      <c r="K449" s="56">
        <v>1</v>
      </c>
      <c r="M449" s="42">
        <v>0</v>
      </c>
      <c r="O449" s="29"/>
      <c r="P449" s="54">
        <f t="shared" si="6"/>
        <v>0</v>
      </c>
      <c r="Q449" s="90"/>
      <c r="S449" s="76"/>
    </row>
    <row r="450" spans="1:19" ht="15.75" customHeight="1" x14ac:dyDescent="0.25">
      <c r="A450" s="31" t="s">
        <v>499</v>
      </c>
      <c r="B450" s="31"/>
      <c r="C450" s="31"/>
      <c r="D450" s="31"/>
      <c r="E450" s="31"/>
      <c r="F450" s="31"/>
      <c r="G450" s="31"/>
      <c r="H450" s="77" t="s">
        <v>59</v>
      </c>
      <c r="I450" s="77"/>
      <c r="J450" s="55">
        <v>9750</v>
      </c>
      <c r="K450" s="56">
        <v>1</v>
      </c>
      <c r="M450" s="42">
        <v>0</v>
      </c>
      <c r="O450" s="29"/>
      <c r="P450" s="54">
        <f t="shared" si="6"/>
        <v>0</v>
      </c>
      <c r="Q450" s="90"/>
      <c r="S450" s="76"/>
    </row>
    <row r="451" spans="1:19" ht="15.75" customHeight="1" x14ac:dyDescent="0.25">
      <c r="A451" s="31" t="s">
        <v>500</v>
      </c>
      <c r="B451" s="31"/>
      <c r="C451" s="31"/>
      <c r="D451" s="31"/>
      <c r="E451" s="31"/>
      <c r="F451" s="31"/>
      <c r="G451" s="31"/>
      <c r="H451" s="77" t="s">
        <v>59</v>
      </c>
      <c r="I451" s="77"/>
      <c r="J451" s="55">
        <v>9750</v>
      </c>
      <c r="K451" s="56">
        <v>1</v>
      </c>
      <c r="M451" s="42">
        <v>0</v>
      </c>
      <c r="O451" s="29"/>
      <c r="P451" s="54">
        <f t="shared" si="6"/>
        <v>0</v>
      </c>
      <c r="Q451" s="90"/>
      <c r="S451" s="76"/>
    </row>
    <row r="452" spans="1:19" ht="15.75" customHeight="1" x14ac:dyDescent="0.25">
      <c r="A452" s="31" t="s">
        <v>501</v>
      </c>
      <c r="B452" s="31"/>
      <c r="C452" s="31"/>
      <c r="D452" s="31"/>
      <c r="E452" s="31"/>
      <c r="F452" s="31"/>
      <c r="G452" s="31"/>
      <c r="H452" s="77" t="s">
        <v>59</v>
      </c>
      <c r="I452" s="77"/>
      <c r="J452" s="55">
        <v>9750</v>
      </c>
      <c r="K452" s="56">
        <v>1</v>
      </c>
      <c r="M452" s="42">
        <v>0</v>
      </c>
      <c r="O452" s="29"/>
      <c r="P452" s="54">
        <f t="shared" si="6"/>
        <v>0</v>
      </c>
      <c r="Q452" s="90"/>
      <c r="S452" s="76"/>
    </row>
    <row r="453" spans="1:19" ht="15.75" customHeight="1" x14ac:dyDescent="0.25">
      <c r="A453" s="31" t="s">
        <v>502</v>
      </c>
      <c r="B453" s="31"/>
      <c r="C453" s="31"/>
      <c r="D453" s="31"/>
      <c r="E453" s="31"/>
      <c r="F453" s="31"/>
      <c r="G453" s="31"/>
      <c r="H453" s="77" t="s">
        <v>59</v>
      </c>
      <c r="I453" s="77"/>
      <c r="J453" s="55">
        <v>9750</v>
      </c>
      <c r="K453" s="56">
        <v>1</v>
      </c>
      <c r="M453" s="42">
        <v>0</v>
      </c>
      <c r="O453" s="29"/>
      <c r="P453" s="54">
        <f t="shared" si="6"/>
        <v>0</v>
      </c>
      <c r="Q453" s="90"/>
      <c r="S453" s="76"/>
    </row>
    <row r="454" spans="1:19" ht="15.75" customHeight="1" x14ac:dyDescent="0.25">
      <c r="A454" s="31" t="s">
        <v>503</v>
      </c>
      <c r="B454" s="31"/>
      <c r="C454" s="31"/>
      <c r="D454" s="31"/>
      <c r="E454" s="31"/>
      <c r="F454" s="31"/>
      <c r="G454" s="31"/>
      <c r="H454" s="77" t="s">
        <v>59</v>
      </c>
      <c r="I454" s="77"/>
      <c r="J454" s="55">
        <v>9750</v>
      </c>
      <c r="K454" s="56">
        <v>1</v>
      </c>
      <c r="M454" s="42">
        <v>0</v>
      </c>
      <c r="O454" s="29"/>
      <c r="P454" s="54">
        <f t="shared" si="6"/>
        <v>0</v>
      </c>
      <c r="Q454" s="90"/>
      <c r="S454" s="76"/>
    </row>
    <row r="455" spans="1:19" ht="15.75" customHeight="1" x14ac:dyDescent="0.25">
      <c r="A455" s="31" t="s">
        <v>504</v>
      </c>
      <c r="B455" s="31"/>
      <c r="C455" s="31"/>
      <c r="D455" s="31"/>
      <c r="E455" s="31"/>
      <c r="F455" s="31"/>
      <c r="G455" s="31"/>
      <c r="H455" s="77" t="s">
        <v>59</v>
      </c>
      <c r="I455" s="77"/>
      <c r="J455" s="55">
        <v>9750</v>
      </c>
      <c r="K455" s="56">
        <v>1</v>
      </c>
      <c r="M455" s="42">
        <v>0</v>
      </c>
      <c r="O455" s="29"/>
      <c r="P455" s="54">
        <f t="shared" si="6"/>
        <v>0</v>
      </c>
      <c r="Q455" s="90"/>
      <c r="S455" s="76"/>
    </row>
    <row r="456" spans="1:19" ht="15.75" customHeight="1" x14ac:dyDescent="0.25">
      <c r="A456" s="31" t="s">
        <v>505</v>
      </c>
      <c r="B456" s="31"/>
      <c r="C456" s="31"/>
      <c r="D456" s="31"/>
      <c r="E456" s="31"/>
      <c r="F456" s="31"/>
      <c r="G456" s="31"/>
      <c r="H456" s="77" t="s">
        <v>59</v>
      </c>
      <c r="I456" s="77"/>
      <c r="J456" s="55">
        <v>9750</v>
      </c>
      <c r="K456" s="56">
        <v>1</v>
      </c>
      <c r="M456" s="42">
        <v>0</v>
      </c>
      <c r="O456" s="29"/>
      <c r="P456" s="54">
        <f t="shared" si="6"/>
        <v>0</v>
      </c>
      <c r="Q456" s="90"/>
      <c r="S456" s="76"/>
    </row>
    <row r="457" spans="1:19" ht="15.75" customHeight="1" x14ac:dyDescent="0.25">
      <c r="A457" s="31" t="s">
        <v>506</v>
      </c>
      <c r="B457" s="31"/>
      <c r="C457" s="31"/>
      <c r="D457" s="31"/>
      <c r="E457" s="31"/>
      <c r="F457" s="31"/>
      <c r="G457" s="31"/>
      <c r="H457" s="77" t="s">
        <v>59</v>
      </c>
      <c r="I457" s="77"/>
      <c r="J457" s="55">
        <v>9750</v>
      </c>
      <c r="K457" s="56">
        <v>1</v>
      </c>
      <c r="M457" s="42">
        <v>0</v>
      </c>
      <c r="O457" s="29"/>
      <c r="P457" s="54">
        <f t="shared" si="6"/>
        <v>0</v>
      </c>
      <c r="Q457" s="90"/>
      <c r="S457" s="76"/>
    </row>
    <row r="458" spans="1:19" ht="15.75" customHeight="1" x14ac:dyDescent="0.25">
      <c r="A458" s="31" t="s">
        <v>507</v>
      </c>
      <c r="B458" s="31"/>
      <c r="C458" s="31"/>
      <c r="D458" s="31"/>
      <c r="E458" s="31"/>
      <c r="F458" s="31"/>
      <c r="G458" s="31"/>
      <c r="H458" s="77" t="s">
        <v>59</v>
      </c>
      <c r="I458" s="77"/>
      <c r="J458" s="55">
        <v>9750</v>
      </c>
      <c r="K458" s="56">
        <v>1</v>
      </c>
      <c r="M458" s="42">
        <v>0</v>
      </c>
      <c r="O458" s="29"/>
      <c r="P458" s="54">
        <f t="shared" si="6"/>
        <v>0</v>
      </c>
      <c r="Q458" s="90"/>
      <c r="S458" s="76"/>
    </row>
    <row r="459" spans="1:19" ht="15.75" customHeight="1" x14ac:dyDescent="0.25">
      <c r="A459" s="31" t="s">
        <v>508</v>
      </c>
      <c r="B459" s="31"/>
      <c r="C459" s="31"/>
      <c r="D459" s="31"/>
      <c r="E459" s="31"/>
      <c r="F459" s="31"/>
      <c r="G459" s="31"/>
      <c r="H459" s="77" t="s">
        <v>59</v>
      </c>
      <c r="I459" s="77"/>
      <c r="J459" s="55">
        <v>9750</v>
      </c>
      <c r="K459" s="56">
        <v>1</v>
      </c>
      <c r="M459" s="42">
        <v>0</v>
      </c>
      <c r="O459" s="29"/>
      <c r="P459" s="54">
        <f t="shared" si="6"/>
        <v>0</v>
      </c>
      <c r="Q459" s="90"/>
      <c r="S459" s="76"/>
    </row>
    <row r="460" spans="1:19" ht="15.75" customHeight="1" x14ac:dyDescent="0.25">
      <c r="A460" s="31" t="s">
        <v>509</v>
      </c>
      <c r="B460" s="31"/>
      <c r="C460" s="31"/>
      <c r="D460" s="31"/>
      <c r="E460" s="31"/>
      <c r="F460" s="31"/>
      <c r="G460" s="31"/>
      <c r="H460" s="77" t="s">
        <v>59</v>
      </c>
      <c r="I460" s="77"/>
      <c r="J460" s="55">
        <v>9750</v>
      </c>
      <c r="K460" s="56">
        <v>1</v>
      </c>
      <c r="M460" s="42">
        <v>0</v>
      </c>
      <c r="O460" s="29"/>
      <c r="P460" s="54">
        <f t="shared" si="6"/>
        <v>0</v>
      </c>
      <c r="Q460" s="90"/>
      <c r="S460" s="76"/>
    </row>
    <row r="461" spans="1:19" ht="15.75" customHeight="1" x14ac:dyDescent="0.25">
      <c r="A461" s="31" t="s">
        <v>510</v>
      </c>
      <c r="B461" s="31"/>
      <c r="C461" s="31"/>
      <c r="D461" s="31"/>
      <c r="E461" s="31"/>
      <c r="F461" s="31"/>
      <c r="G461" s="31"/>
      <c r="H461" s="77" t="s">
        <v>59</v>
      </c>
      <c r="I461" s="77"/>
      <c r="J461" s="55">
        <v>9750</v>
      </c>
      <c r="K461" s="56">
        <v>1</v>
      </c>
      <c r="M461" s="42">
        <v>0</v>
      </c>
      <c r="O461" s="29"/>
      <c r="P461" s="54">
        <f t="shared" si="6"/>
        <v>0</v>
      </c>
      <c r="Q461" s="90"/>
      <c r="S461" s="76"/>
    </row>
    <row r="462" spans="1:19" ht="15.75" customHeight="1" x14ac:dyDescent="0.25">
      <c r="A462" s="31" t="s">
        <v>511</v>
      </c>
      <c r="B462" s="31"/>
      <c r="C462" s="31"/>
      <c r="D462" s="31"/>
      <c r="E462" s="31"/>
      <c r="F462" s="31"/>
      <c r="G462" s="31"/>
      <c r="H462" s="77" t="s">
        <v>59</v>
      </c>
      <c r="I462" s="77"/>
      <c r="J462" s="55">
        <v>9750</v>
      </c>
      <c r="K462" s="56">
        <v>1</v>
      </c>
      <c r="M462" s="42">
        <v>0</v>
      </c>
      <c r="O462" s="29"/>
      <c r="P462" s="54">
        <f t="shared" si="6"/>
        <v>0</v>
      </c>
      <c r="Q462" s="90"/>
      <c r="S462" s="76"/>
    </row>
    <row r="463" spans="1:19" ht="15.75" customHeight="1" x14ac:dyDescent="0.25">
      <c r="A463" s="31" t="s">
        <v>512</v>
      </c>
      <c r="B463" s="31"/>
      <c r="C463" s="31"/>
      <c r="D463" s="31"/>
      <c r="E463" s="31"/>
      <c r="F463" s="31"/>
      <c r="G463" s="31"/>
      <c r="H463" s="77" t="s">
        <v>59</v>
      </c>
      <c r="I463" s="77"/>
      <c r="J463" s="55">
        <v>9750</v>
      </c>
      <c r="K463" s="56">
        <v>1</v>
      </c>
      <c r="M463" s="42">
        <v>0</v>
      </c>
      <c r="O463" s="29"/>
      <c r="P463" s="54">
        <f t="shared" si="6"/>
        <v>0</v>
      </c>
      <c r="Q463" s="90"/>
      <c r="S463" s="76"/>
    </row>
    <row r="464" spans="1:19" ht="15.75" customHeight="1" x14ac:dyDescent="0.25">
      <c r="A464" s="31" t="s">
        <v>513</v>
      </c>
      <c r="B464" s="31"/>
      <c r="C464" s="31"/>
      <c r="D464" s="31"/>
      <c r="E464" s="31"/>
      <c r="F464" s="31"/>
      <c r="G464" s="31"/>
      <c r="H464" s="77" t="s">
        <v>59</v>
      </c>
      <c r="I464" s="77"/>
      <c r="J464" s="55">
        <v>9750</v>
      </c>
      <c r="K464" s="56">
        <v>1</v>
      </c>
      <c r="M464" s="42">
        <v>0</v>
      </c>
      <c r="O464" s="29"/>
      <c r="P464" s="54">
        <f t="shared" si="6"/>
        <v>0</v>
      </c>
      <c r="Q464" s="90"/>
      <c r="S464" s="76"/>
    </row>
    <row r="465" spans="1:19" ht="15.75" customHeight="1" x14ac:dyDescent="0.25">
      <c r="A465" s="31" t="s">
        <v>514</v>
      </c>
      <c r="B465" s="31"/>
      <c r="C465" s="31"/>
      <c r="D465" s="31"/>
      <c r="E465" s="31"/>
      <c r="F465" s="31"/>
      <c r="G465" s="31"/>
      <c r="H465" s="77" t="s">
        <v>59</v>
      </c>
      <c r="I465" s="77"/>
      <c r="J465" s="55">
        <v>9750</v>
      </c>
      <c r="K465" s="56">
        <v>1</v>
      </c>
      <c r="M465" s="42">
        <v>0</v>
      </c>
      <c r="O465" s="29"/>
      <c r="P465" s="54">
        <f t="shared" si="6"/>
        <v>0</v>
      </c>
      <c r="Q465" s="90"/>
      <c r="S465" s="76"/>
    </row>
    <row r="466" spans="1:19" ht="15.75" customHeight="1" x14ac:dyDescent="0.25">
      <c r="A466" s="31" t="s">
        <v>515</v>
      </c>
      <c r="B466" s="31"/>
      <c r="C466" s="31"/>
      <c r="D466" s="31"/>
      <c r="E466" s="31"/>
      <c r="F466" s="31"/>
      <c r="G466" s="31"/>
      <c r="H466" s="77" t="s">
        <v>59</v>
      </c>
      <c r="I466" s="77"/>
      <c r="J466" s="55">
        <v>9750</v>
      </c>
      <c r="K466" s="56">
        <v>1</v>
      </c>
      <c r="M466" s="42">
        <v>0</v>
      </c>
      <c r="O466" s="29"/>
      <c r="P466" s="54">
        <f t="shared" ref="P466:P529" si="7">M466+($M$6/$K$6)+($M$9/$K$9)+IF(OR($B$15=H466,$D$15=H466,$F$15=H466),$M$15/$K$15,0)</f>
        <v>0</v>
      </c>
      <c r="Q466" s="90"/>
      <c r="S466" s="76"/>
    </row>
    <row r="467" spans="1:19" ht="15.75" customHeight="1" x14ac:dyDescent="0.25">
      <c r="A467" s="31" t="s">
        <v>516</v>
      </c>
      <c r="B467" s="31"/>
      <c r="C467" s="31"/>
      <c r="D467" s="31"/>
      <c r="E467" s="31"/>
      <c r="F467" s="31"/>
      <c r="G467" s="31"/>
      <c r="H467" s="77" t="s">
        <v>59</v>
      </c>
      <c r="I467" s="77"/>
      <c r="J467" s="55">
        <v>9750</v>
      </c>
      <c r="K467" s="56">
        <v>1</v>
      </c>
      <c r="M467" s="42">
        <v>0</v>
      </c>
      <c r="O467" s="29"/>
      <c r="P467" s="54">
        <f t="shared" si="7"/>
        <v>0</v>
      </c>
      <c r="Q467" s="90"/>
      <c r="S467" s="76"/>
    </row>
    <row r="468" spans="1:19" ht="15.75" customHeight="1" x14ac:dyDescent="0.25">
      <c r="A468" s="31" t="s">
        <v>517</v>
      </c>
      <c r="B468" s="31"/>
      <c r="C468" s="31"/>
      <c r="D468" s="31"/>
      <c r="E468" s="31"/>
      <c r="F468" s="31"/>
      <c r="G468" s="31"/>
      <c r="H468" s="77" t="s">
        <v>59</v>
      </c>
      <c r="I468" s="77"/>
      <c r="J468" s="55">
        <v>9750</v>
      </c>
      <c r="K468" s="56">
        <v>1</v>
      </c>
      <c r="M468" s="42">
        <v>0</v>
      </c>
      <c r="O468" s="29"/>
      <c r="P468" s="54">
        <f t="shared" si="7"/>
        <v>0</v>
      </c>
      <c r="Q468" s="90"/>
      <c r="S468" s="76"/>
    </row>
    <row r="469" spans="1:19" ht="15.75" customHeight="1" x14ac:dyDescent="0.25">
      <c r="A469" s="31" t="s">
        <v>518</v>
      </c>
      <c r="B469" s="31"/>
      <c r="C469" s="31"/>
      <c r="D469" s="31"/>
      <c r="E469" s="31"/>
      <c r="F469" s="31"/>
      <c r="G469" s="31"/>
      <c r="H469" s="77" t="s">
        <v>59</v>
      </c>
      <c r="I469" s="77"/>
      <c r="J469" s="55">
        <v>9750</v>
      </c>
      <c r="K469" s="56">
        <v>1</v>
      </c>
      <c r="M469" s="42">
        <v>0</v>
      </c>
      <c r="O469" s="29"/>
      <c r="P469" s="54">
        <f t="shared" si="7"/>
        <v>0</v>
      </c>
      <c r="Q469" s="90"/>
      <c r="S469" s="76"/>
    </row>
    <row r="470" spans="1:19" ht="15.75" customHeight="1" x14ac:dyDescent="0.25">
      <c r="A470" s="31" t="s">
        <v>519</v>
      </c>
      <c r="B470" s="31"/>
      <c r="C470" s="31"/>
      <c r="D470" s="31"/>
      <c r="E470" s="31"/>
      <c r="F470" s="31"/>
      <c r="G470" s="31"/>
      <c r="H470" s="77" t="s">
        <v>59</v>
      </c>
      <c r="I470" s="77"/>
      <c r="J470" s="55">
        <v>9750</v>
      </c>
      <c r="K470" s="56">
        <v>1</v>
      </c>
      <c r="M470" s="42">
        <v>0</v>
      </c>
      <c r="O470" s="29"/>
      <c r="P470" s="54">
        <f t="shared" si="7"/>
        <v>0</v>
      </c>
      <c r="Q470" s="90"/>
      <c r="S470" s="76"/>
    </row>
    <row r="471" spans="1:19" ht="15.75" customHeight="1" x14ac:dyDescent="0.25">
      <c r="A471" s="31" t="s">
        <v>520</v>
      </c>
      <c r="B471" s="31"/>
      <c r="C471" s="31"/>
      <c r="D471" s="31"/>
      <c r="E471" s="31"/>
      <c r="F471" s="31"/>
      <c r="G471" s="31"/>
      <c r="H471" s="77" t="s">
        <v>59</v>
      </c>
      <c r="I471" s="77"/>
      <c r="J471" s="55">
        <v>9750</v>
      </c>
      <c r="K471" s="56">
        <v>1</v>
      </c>
      <c r="M471" s="42">
        <v>0</v>
      </c>
      <c r="O471" s="29"/>
      <c r="P471" s="54">
        <f t="shared" si="7"/>
        <v>0</v>
      </c>
      <c r="Q471" s="90"/>
      <c r="S471" s="76"/>
    </row>
    <row r="472" spans="1:19" ht="15.75" customHeight="1" x14ac:dyDescent="0.25">
      <c r="A472" s="31" t="s">
        <v>521</v>
      </c>
      <c r="B472" s="31"/>
      <c r="C472" s="31"/>
      <c r="D472" s="31"/>
      <c r="E472" s="31"/>
      <c r="F472" s="31"/>
      <c r="G472" s="31"/>
      <c r="H472" s="77" t="s">
        <v>59</v>
      </c>
      <c r="I472" s="77"/>
      <c r="J472" s="55">
        <v>9750</v>
      </c>
      <c r="K472" s="56">
        <v>1</v>
      </c>
      <c r="M472" s="42">
        <v>0</v>
      </c>
      <c r="O472" s="29"/>
      <c r="P472" s="54">
        <f t="shared" si="7"/>
        <v>0</v>
      </c>
      <c r="Q472" s="90"/>
      <c r="S472" s="76"/>
    </row>
    <row r="473" spans="1:19" ht="15.75" customHeight="1" x14ac:dyDescent="0.25">
      <c r="A473" s="31" t="s">
        <v>522</v>
      </c>
      <c r="B473" s="31"/>
      <c r="C473" s="31"/>
      <c r="D473" s="31"/>
      <c r="E473" s="31"/>
      <c r="F473" s="31"/>
      <c r="G473" s="31"/>
      <c r="H473" s="77" t="s">
        <v>59</v>
      </c>
      <c r="I473" s="77"/>
      <c r="J473" s="55">
        <v>9750</v>
      </c>
      <c r="K473" s="56">
        <v>1</v>
      </c>
      <c r="M473" s="42">
        <v>0</v>
      </c>
      <c r="O473" s="29"/>
      <c r="P473" s="54">
        <f t="shared" si="7"/>
        <v>0</v>
      </c>
      <c r="Q473" s="90"/>
      <c r="S473" s="76"/>
    </row>
    <row r="474" spans="1:19" ht="15.75" customHeight="1" x14ac:dyDescent="0.25">
      <c r="A474" s="31" t="s">
        <v>523</v>
      </c>
      <c r="B474" s="31"/>
      <c r="C474" s="31"/>
      <c r="D474" s="31"/>
      <c r="E474" s="31"/>
      <c r="F474" s="31"/>
      <c r="G474" s="31"/>
      <c r="H474" s="77" t="s">
        <v>59</v>
      </c>
      <c r="I474" s="77"/>
      <c r="J474" s="55">
        <v>9750</v>
      </c>
      <c r="K474" s="56">
        <v>1</v>
      </c>
      <c r="M474" s="42">
        <v>0</v>
      </c>
      <c r="O474" s="29"/>
      <c r="P474" s="54">
        <f t="shared" si="7"/>
        <v>0</v>
      </c>
      <c r="Q474" s="90"/>
      <c r="S474" s="76"/>
    </row>
    <row r="475" spans="1:19" ht="15.75" customHeight="1" x14ac:dyDescent="0.25">
      <c r="A475" s="31" t="s">
        <v>524</v>
      </c>
      <c r="B475" s="31"/>
      <c r="C475" s="31"/>
      <c r="D475" s="31"/>
      <c r="E475" s="31"/>
      <c r="F475" s="31"/>
      <c r="G475" s="31"/>
      <c r="H475" s="77" t="s">
        <v>59</v>
      </c>
      <c r="I475" s="77"/>
      <c r="J475" s="55">
        <v>9750</v>
      </c>
      <c r="K475" s="56">
        <v>1</v>
      </c>
      <c r="M475" s="42">
        <v>0</v>
      </c>
      <c r="O475" s="29"/>
      <c r="P475" s="54">
        <f t="shared" si="7"/>
        <v>0</v>
      </c>
      <c r="Q475" s="90"/>
      <c r="S475" s="76"/>
    </row>
    <row r="476" spans="1:19" ht="15.75" customHeight="1" x14ac:dyDescent="0.25">
      <c r="A476" s="31" t="s">
        <v>525</v>
      </c>
      <c r="B476" s="31"/>
      <c r="C476" s="31"/>
      <c r="D476" s="31"/>
      <c r="E476" s="31"/>
      <c r="F476" s="31"/>
      <c r="G476" s="31"/>
      <c r="H476" s="77" t="s">
        <v>59</v>
      </c>
      <c r="I476" s="77"/>
      <c r="J476" s="55">
        <v>9750</v>
      </c>
      <c r="K476" s="56">
        <v>1</v>
      </c>
      <c r="M476" s="42">
        <v>0</v>
      </c>
      <c r="O476" s="29"/>
      <c r="P476" s="54">
        <f t="shared" si="7"/>
        <v>0</v>
      </c>
      <c r="Q476" s="90"/>
      <c r="S476" s="76"/>
    </row>
    <row r="477" spans="1:19" ht="15.75" customHeight="1" x14ac:dyDescent="0.25">
      <c r="A477" s="31" t="s">
        <v>526</v>
      </c>
      <c r="B477" s="31"/>
      <c r="C477" s="31"/>
      <c r="D477" s="31"/>
      <c r="E477" s="31"/>
      <c r="F477" s="31"/>
      <c r="G477" s="31"/>
      <c r="H477" s="77" t="s">
        <v>59</v>
      </c>
      <c r="I477" s="77"/>
      <c r="J477" s="55">
        <v>9750</v>
      </c>
      <c r="K477" s="56">
        <v>1</v>
      </c>
      <c r="M477" s="42">
        <v>0</v>
      </c>
      <c r="O477" s="29"/>
      <c r="P477" s="54">
        <f t="shared" si="7"/>
        <v>0</v>
      </c>
      <c r="Q477" s="90"/>
      <c r="S477" s="76"/>
    </row>
    <row r="478" spans="1:19" ht="15.75" customHeight="1" x14ac:dyDescent="0.25">
      <c r="A478" s="31" t="s">
        <v>527</v>
      </c>
      <c r="B478" s="31"/>
      <c r="C478" s="31"/>
      <c r="D478" s="31"/>
      <c r="E478" s="31"/>
      <c r="F478" s="31"/>
      <c r="G478" s="31"/>
      <c r="H478" s="77" t="s">
        <v>59</v>
      </c>
      <c r="I478" s="77"/>
      <c r="J478" s="55">
        <v>9750</v>
      </c>
      <c r="K478" s="56">
        <v>1</v>
      </c>
      <c r="M478" s="42">
        <v>0</v>
      </c>
      <c r="O478" s="29"/>
      <c r="P478" s="54">
        <f t="shared" si="7"/>
        <v>0</v>
      </c>
      <c r="Q478" s="90"/>
      <c r="S478" s="76"/>
    </row>
    <row r="479" spans="1:19" ht="15.75" customHeight="1" x14ac:dyDescent="0.25">
      <c r="A479" s="31" t="s">
        <v>528</v>
      </c>
      <c r="B479" s="31"/>
      <c r="C479" s="31"/>
      <c r="D479" s="31"/>
      <c r="E479" s="31"/>
      <c r="F479" s="31"/>
      <c r="G479" s="31"/>
      <c r="H479" s="77" t="s">
        <v>59</v>
      </c>
      <c r="I479" s="77"/>
      <c r="J479" s="55">
        <v>9750</v>
      </c>
      <c r="K479" s="56">
        <v>1</v>
      </c>
      <c r="M479" s="42">
        <v>0</v>
      </c>
      <c r="O479" s="29"/>
      <c r="P479" s="54">
        <f t="shared" si="7"/>
        <v>0</v>
      </c>
      <c r="Q479" s="90"/>
      <c r="S479" s="76"/>
    </row>
    <row r="480" spans="1:19" ht="15.75" customHeight="1" x14ac:dyDescent="0.25">
      <c r="A480" s="31" t="s">
        <v>529</v>
      </c>
      <c r="B480" s="31"/>
      <c r="C480" s="31"/>
      <c r="D480" s="31"/>
      <c r="E480" s="31"/>
      <c r="F480" s="31"/>
      <c r="G480" s="31"/>
      <c r="H480" s="77" t="s">
        <v>59</v>
      </c>
      <c r="I480" s="77"/>
      <c r="J480" s="55">
        <v>9750</v>
      </c>
      <c r="K480" s="56">
        <v>1</v>
      </c>
      <c r="M480" s="42">
        <v>0</v>
      </c>
      <c r="O480" s="29"/>
      <c r="P480" s="54">
        <f t="shared" si="7"/>
        <v>0</v>
      </c>
      <c r="Q480" s="90"/>
      <c r="S480" s="76"/>
    </row>
    <row r="481" spans="1:19" ht="15.75" customHeight="1" x14ac:dyDescent="0.25">
      <c r="A481" s="31" t="s">
        <v>530</v>
      </c>
      <c r="B481" s="31"/>
      <c r="C481" s="31"/>
      <c r="D481" s="31"/>
      <c r="E481" s="31"/>
      <c r="F481" s="31"/>
      <c r="G481" s="31"/>
      <c r="H481" s="77" t="s">
        <v>59</v>
      </c>
      <c r="I481" s="77"/>
      <c r="J481" s="55">
        <v>9750</v>
      </c>
      <c r="K481" s="56">
        <v>1</v>
      </c>
      <c r="M481" s="42">
        <v>0</v>
      </c>
      <c r="O481" s="29"/>
      <c r="P481" s="54">
        <f t="shared" si="7"/>
        <v>0</v>
      </c>
      <c r="Q481" s="90"/>
      <c r="S481" s="76"/>
    </row>
    <row r="482" spans="1:19" ht="15.75" customHeight="1" x14ac:dyDescent="0.25">
      <c r="A482" s="31" t="s">
        <v>531</v>
      </c>
      <c r="B482" s="31"/>
      <c r="C482" s="31"/>
      <c r="D482" s="31"/>
      <c r="E482" s="31"/>
      <c r="F482" s="31"/>
      <c r="G482" s="31"/>
      <c r="H482" s="77" t="s">
        <v>59</v>
      </c>
      <c r="I482" s="77"/>
      <c r="J482" s="55">
        <v>9750</v>
      </c>
      <c r="K482" s="56">
        <v>1</v>
      </c>
      <c r="M482" s="42">
        <v>0</v>
      </c>
      <c r="O482" s="29"/>
      <c r="P482" s="54">
        <f t="shared" si="7"/>
        <v>0</v>
      </c>
      <c r="Q482" s="90"/>
      <c r="S482" s="76"/>
    </row>
    <row r="483" spans="1:19" ht="15.75" customHeight="1" x14ac:dyDescent="0.25">
      <c r="A483" s="31" t="s">
        <v>532</v>
      </c>
      <c r="B483" s="31"/>
      <c r="C483" s="31"/>
      <c r="D483" s="31"/>
      <c r="E483" s="31"/>
      <c r="F483" s="31"/>
      <c r="G483" s="31"/>
      <c r="H483" s="77" t="s">
        <v>59</v>
      </c>
      <c r="I483" s="77"/>
      <c r="J483" s="55">
        <v>9750</v>
      </c>
      <c r="K483" s="56">
        <v>1</v>
      </c>
      <c r="M483" s="42">
        <v>0</v>
      </c>
      <c r="O483" s="29"/>
      <c r="P483" s="54">
        <f t="shared" si="7"/>
        <v>0</v>
      </c>
      <c r="Q483" s="90"/>
      <c r="S483" s="76"/>
    </row>
    <row r="484" spans="1:19" ht="15.75" customHeight="1" x14ac:dyDescent="0.25">
      <c r="A484" s="31" t="s">
        <v>533</v>
      </c>
      <c r="B484" s="31"/>
      <c r="C484" s="31"/>
      <c r="D484" s="31"/>
      <c r="E484" s="31"/>
      <c r="F484" s="31"/>
      <c r="G484" s="31"/>
      <c r="H484" s="77" t="s">
        <v>59</v>
      </c>
      <c r="I484" s="77"/>
      <c r="J484" s="55">
        <v>9750</v>
      </c>
      <c r="K484" s="56">
        <v>1</v>
      </c>
      <c r="M484" s="42">
        <v>0</v>
      </c>
      <c r="O484" s="29"/>
      <c r="P484" s="54">
        <f t="shared" si="7"/>
        <v>0</v>
      </c>
      <c r="Q484" s="90"/>
      <c r="S484" s="76"/>
    </row>
    <row r="485" spans="1:19" ht="15.75" customHeight="1" x14ac:dyDescent="0.25">
      <c r="A485" s="31" t="s">
        <v>534</v>
      </c>
      <c r="B485" s="31"/>
      <c r="C485" s="31"/>
      <c r="D485" s="31"/>
      <c r="E485" s="31"/>
      <c r="F485" s="31"/>
      <c r="G485" s="31"/>
      <c r="H485" s="77" t="s">
        <v>59</v>
      </c>
      <c r="I485" s="77"/>
      <c r="J485" s="55">
        <v>9750</v>
      </c>
      <c r="K485" s="56">
        <v>1</v>
      </c>
      <c r="M485" s="42">
        <v>0</v>
      </c>
      <c r="O485" s="29"/>
      <c r="P485" s="54">
        <f t="shared" si="7"/>
        <v>0</v>
      </c>
      <c r="Q485" s="90"/>
      <c r="S485" s="76"/>
    </row>
    <row r="486" spans="1:19" ht="15.75" customHeight="1" x14ac:dyDescent="0.25">
      <c r="A486" s="31" t="s">
        <v>535</v>
      </c>
      <c r="B486" s="31"/>
      <c r="C486" s="31"/>
      <c r="D486" s="31"/>
      <c r="E486" s="31"/>
      <c r="F486" s="31"/>
      <c r="G486" s="31"/>
      <c r="H486" s="77" t="s">
        <v>59</v>
      </c>
      <c r="I486" s="77"/>
      <c r="J486" s="55">
        <v>9750</v>
      </c>
      <c r="K486" s="56">
        <v>1</v>
      </c>
      <c r="M486" s="42">
        <v>0</v>
      </c>
      <c r="O486" s="29"/>
      <c r="P486" s="54">
        <f t="shared" si="7"/>
        <v>0</v>
      </c>
      <c r="Q486" s="90"/>
      <c r="S486" s="76"/>
    </row>
    <row r="487" spans="1:19" ht="15.75" customHeight="1" x14ac:dyDescent="0.25">
      <c r="A487" s="31" t="s">
        <v>536</v>
      </c>
      <c r="B487" s="31"/>
      <c r="C487" s="31"/>
      <c r="D487" s="31"/>
      <c r="E487" s="31"/>
      <c r="F487" s="31"/>
      <c r="G487" s="31"/>
      <c r="H487" s="77" t="s">
        <v>59</v>
      </c>
      <c r="I487" s="77"/>
      <c r="J487" s="55">
        <v>9750</v>
      </c>
      <c r="K487" s="56">
        <v>1</v>
      </c>
      <c r="M487" s="42">
        <v>0</v>
      </c>
      <c r="O487" s="29"/>
      <c r="P487" s="54">
        <f t="shared" si="7"/>
        <v>0</v>
      </c>
      <c r="Q487" s="90"/>
      <c r="S487" s="76"/>
    </row>
    <row r="488" spans="1:19" ht="15.75" customHeight="1" x14ac:dyDescent="0.25">
      <c r="A488" s="31" t="s">
        <v>537</v>
      </c>
      <c r="B488" s="31"/>
      <c r="C488" s="31"/>
      <c r="D488" s="31"/>
      <c r="E488" s="31"/>
      <c r="F488" s="31"/>
      <c r="G488" s="31"/>
      <c r="H488" s="77" t="s">
        <v>59</v>
      </c>
      <c r="I488" s="77"/>
      <c r="J488" s="55">
        <v>9750</v>
      </c>
      <c r="K488" s="56">
        <v>1</v>
      </c>
      <c r="M488" s="42">
        <v>0</v>
      </c>
      <c r="O488" s="29"/>
      <c r="P488" s="54">
        <f t="shared" si="7"/>
        <v>0</v>
      </c>
      <c r="Q488" s="90"/>
      <c r="S488" s="76"/>
    </row>
    <row r="489" spans="1:19" ht="15.75" customHeight="1" x14ac:dyDescent="0.25">
      <c r="A489" s="31" t="s">
        <v>538</v>
      </c>
      <c r="B489" s="31"/>
      <c r="C489" s="31"/>
      <c r="D489" s="31"/>
      <c r="E489" s="31"/>
      <c r="F489" s="31"/>
      <c r="G489" s="31"/>
      <c r="H489" s="77" t="s">
        <v>59</v>
      </c>
      <c r="I489" s="77"/>
      <c r="J489" s="55">
        <v>9750</v>
      </c>
      <c r="K489" s="56">
        <v>1</v>
      </c>
      <c r="M489" s="42">
        <v>0</v>
      </c>
      <c r="O489" s="29"/>
      <c r="P489" s="54">
        <f t="shared" si="7"/>
        <v>0</v>
      </c>
      <c r="Q489" s="90"/>
      <c r="S489" s="76"/>
    </row>
    <row r="490" spans="1:19" ht="15.75" customHeight="1" x14ac:dyDescent="0.25">
      <c r="A490" s="31" t="s">
        <v>539</v>
      </c>
      <c r="B490" s="31"/>
      <c r="C490" s="31"/>
      <c r="D490" s="31"/>
      <c r="E490" s="31"/>
      <c r="F490" s="31"/>
      <c r="G490" s="31"/>
      <c r="H490" s="77" t="s">
        <v>59</v>
      </c>
      <c r="I490" s="77"/>
      <c r="J490" s="55">
        <v>9750</v>
      </c>
      <c r="K490" s="56">
        <v>1</v>
      </c>
      <c r="M490" s="42">
        <v>0</v>
      </c>
      <c r="O490" s="29"/>
      <c r="P490" s="54">
        <f t="shared" si="7"/>
        <v>0</v>
      </c>
      <c r="Q490" s="90"/>
      <c r="S490" s="76"/>
    </row>
    <row r="491" spans="1:19" ht="15.75" customHeight="1" x14ac:dyDescent="0.25">
      <c r="A491" s="31" t="s">
        <v>540</v>
      </c>
      <c r="B491" s="31"/>
      <c r="C491" s="31"/>
      <c r="D491" s="31"/>
      <c r="E491" s="31"/>
      <c r="F491" s="31"/>
      <c r="G491" s="31"/>
      <c r="H491" s="77" t="s">
        <v>59</v>
      </c>
      <c r="I491" s="77"/>
      <c r="J491" s="55">
        <v>9750</v>
      </c>
      <c r="K491" s="56">
        <v>1</v>
      </c>
      <c r="M491" s="42">
        <v>0</v>
      </c>
      <c r="O491" s="29"/>
      <c r="P491" s="54">
        <f t="shared" si="7"/>
        <v>0</v>
      </c>
      <c r="Q491" s="90"/>
      <c r="S491" s="76"/>
    </row>
    <row r="492" spans="1:19" ht="15.75" customHeight="1" x14ac:dyDescent="0.25">
      <c r="A492" s="31" t="s">
        <v>541</v>
      </c>
      <c r="B492" s="31"/>
      <c r="C492" s="31"/>
      <c r="D492" s="31"/>
      <c r="E492" s="31"/>
      <c r="F492" s="31"/>
      <c r="G492" s="31"/>
      <c r="H492" s="77" t="s">
        <v>59</v>
      </c>
      <c r="I492" s="77"/>
      <c r="J492" s="55">
        <v>9750</v>
      </c>
      <c r="K492" s="56">
        <v>1</v>
      </c>
      <c r="M492" s="42">
        <v>0</v>
      </c>
      <c r="O492" s="29"/>
      <c r="P492" s="54">
        <f t="shared" si="7"/>
        <v>0</v>
      </c>
      <c r="Q492" s="90"/>
      <c r="S492" s="76"/>
    </row>
    <row r="493" spans="1:19" ht="15.75" customHeight="1" x14ac:dyDescent="0.25">
      <c r="A493" s="31" t="s">
        <v>542</v>
      </c>
      <c r="B493" s="31"/>
      <c r="C493" s="31"/>
      <c r="D493" s="31"/>
      <c r="E493" s="31"/>
      <c r="F493" s="31"/>
      <c r="G493" s="31"/>
      <c r="H493" s="77" t="s">
        <v>59</v>
      </c>
      <c r="I493" s="77"/>
      <c r="J493" s="55">
        <v>9750</v>
      </c>
      <c r="K493" s="56">
        <v>1</v>
      </c>
      <c r="M493" s="42">
        <v>0</v>
      </c>
      <c r="O493" s="29"/>
      <c r="P493" s="54">
        <f t="shared" si="7"/>
        <v>0</v>
      </c>
      <c r="Q493" s="90"/>
      <c r="S493" s="76"/>
    </row>
    <row r="494" spans="1:19" ht="15.75" customHeight="1" x14ac:dyDescent="0.25">
      <c r="A494" s="31" t="s">
        <v>543</v>
      </c>
      <c r="B494" s="31"/>
      <c r="C494" s="31"/>
      <c r="D494" s="31"/>
      <c r="E494" s="31"/>
      <c r="F494" s="31"/>
      <c r="G494" s="31"/>
      <c r="H494" s="77" t="s">
        <v>59</v>
      </c>
      <c r="I494" s="77"/>
      <c r="J494" s="55">
        <v>9750</v>
      </c>
      <c r="K494" s="56">
        <v>1</v>
      </c>
      <c r="M494" s="42">
        <v>0</v>
      </c>
      <c r="O494" s="29"/>
      <c r="P494" s="54">
        <f t="shared" si="7"/>
        <v>0</v>
      </c>
      <c r="Q494" s="90"/>
      <c r="S494" s="76"/>
    </row>
    <row r="495" spans="1:19" ht="15.75" customHeight="1" x14ac:dyDescent="0.25">
      <c r="A495" s="31" t="s">
        <v>544</v>
      </c>
      <c r="B495" s="31"/>
      <c r="C495" s="31"/>
      <c r="D495" s="31"/>
      <c r="E495" s="31"/>
      <c r="F495" s="31"/>
      <c r="G495" s="31"/>
      <c r="H495" s="77" t="s">
        <v>59</v>
      </c>
      <c r="I495" s="77"/>
      <c r="J495" s="55">
        <v>9750</v>
      </c>
      <c r="K495" s="56">
        <v>1</v>
      </c>
      <c r="M495" s="42">
        <v>0</v>
      </c>
      <c r="O495" s="29"/>
      <c r="P495" s="54">
        <f t="shared" si="7"/>
        <v>0</v>
      </c>
      <c r="Q495" s="90"/>
      <c r="S495" s="76"/>
    </row>
    <row r="496" spans="1:19" ht="15.75" customHeight="1" x14ac:dyDescent="0.25">
      <c r="A496" s="31" t="s">
        <v>545</v>
      </c>
      <c r="B496" s="31"/>
      <c r="C496" s="31"/>
      <c r="D496" s="31"/>
      <c r="E496" s="31"/>
      <c r="F496" s="31"/>
      <c r="G496" s="31"/>
      <c r="H496" s="77" t="s">
        <v>59</v>
      </c>
      <c r="I496" s="77"/>
      <c r="J496" s="55">
        <v>9750</v>
      </c>
      <c r="K496" s="56">
        <v>1</v>
      </c>
      <c r="M496" s="42">
        <v>0</v>
      </c>
      <c r="O496" s="29"/>
      <c r="P496" s="54">
        <f t="shared" si="7"/>
        <v>0</v>
      </c>
      <c r="Q496" s="90"/>
      <c r="S496" s="76"/>
    </row>
    <row r="497" spans="1:19" ht="15.75" customHeight="1" x14ac:dyDescent="0.25">
      <c r="A497" s="31" t="s">
        <v>546</v>
      </c>
      <c r="B497" s="31"/>
      <c r="C497" s="31"/>
      <c r="D497" s="31"/>
      <c r="E497" s="31"/>
      <c r="F497" s="31"/>
      <c r="G497" s="31"/>
      <c r="H497" s="77" t="s">
        <v>59</v>
      </c>
      <c r="I497" s="77"/>
      <c r="J497" s="55">
        <v>9750</v>
      </c>
      <c r="K497" s="56">
        <v>1</v>
      </c>
      <c r="M497" s="42">
        <v>0</v>
      </c>
      <c r="O497" s="29"/>
      <c r="P497" s="54">
        <f t="shared" si="7"/>
        <v>0</v>
      </c>
      <c r="Q497" s="89" t="str">
        <f>A9</f>
        <v>England</v>
      </c>
      <c r="S497" s="76"/>
    </row>
    <row r="498" spans="1:19" ht="15.75" customHeight="1" x14ac:dyDescent="0.25">
      <c r="A498" s="31" t="s">
        <v>547</v>
      </c>
      <c r="B498" s="31"/>
      <c r="C498" s="31"/>
      <c r="D498" s="31"/>
      <c r="E498" s="31"/>
      <c r="F498" s="31"/>
      <c r="G498" s="31"/>
      <c r="H498" s="77" t="s">
        <v>59</v>
      </c>
      <c r="I498" s="77"/>
      <c r="J498" s="55">
        <v>9750</v>
      </c>
      <c r="K498" s="56">
        <v>1</v>
      </c>
      <c r="M498" s="42">
        <v>0</v>
      </c>
      <c r="O498" s="29"/>
      <c r="P498" s="54">
        <f t="shared" si="7"/>
        <v>0</v>
      </c>
      <c r="Q498" s="90"/>
      <c r="S498" s="76"/>
    </row>
    <row r="499" spans="1:19" ht="15.75" customHeight="1" x14ac:dyDescent="0.25">
      <c r="A499" s="31" t="s">
        <v>548</v>
      </c>
      <c r="B499" s="31"/>
      <c r="C499" s="31"/>
      <c r="D499" s="31"/>
      <c r="E499" s="31"/>
      <c r="F499" s="31"/>
      <c r="G499" s="31"/>
      <c r="H499" s="77" t="s">
        <v>59</v>
      </c>
      <c r="I499" s="77"/>
      <c r="J499" s="55">
        <v>9750</v>
      </c>
      <c r="K499" s="56">
        <v>1</v>
      </c>
      <c r="M499" s="42">
        <v>0</v>
      </c>
      <c r="O499" s="29"/>
      <c r="P499" s="54">
        <f t="shared" si="7"/>
        <v>0</v>
      </c>
      <c r="Q499" s="90"/>
      <c r="S499" s="76"/>
    </row>
    <row r="500" spans="1:19" ht="15.75" customHeight="1" x14ac:dyDescent="0.25">
      <c r="A500" s="31" t="s">
        <v>549</v>
      </c>
      <c r="B500" s="31"/>
      <c r="C500" s="31"/>
      <c r="D500" s="31"/>
      <c r="E500" s="31"/>
      <c r="F500" s="31"/>
      <c r="G500" s="31"/>
      <c r="H500" s="77" t="s">
        <v>59</v>
      </c>
      <c r="I500" s="77"/>
      <c r="J500" s="55">
        <v>9750</v>
      </c>
      <c r="K500" s="56">
        <v>1</v>
      </c>
      <c r="M500" s="42">
        <v>0</v>
      </c>
      <c r="O500" s="29"/>
      <c r="P500" s="54">
        <f t="shared" si="7"/>
        <v>0</v>
      </c>
      <c r="Q500" s="90"/>
      <c r="S500" s="76"/>
    </row>
    <row r="501" spans="1:19" ht="15.75" customHeight="1" x14ac:dyDescent="0.25">
      <c r="A501" s="31" t="s">
        <v>550</v>
      </c>
      <c r="B501" s="31"/>
      <c r="C501" s="31"/>
      <c r="D501" s="31"/>
      <c r="E501" s="31"/>
      <c r="F501" s="31"/>
      <c r="G501" s="31"/>
      <c r="H501" s="77" t="s">
        <v>59</v>
      </c>
      <c r="I501" s="77"/>
      <c r="J501" s="55">
        <v>9750</v>
      </c>
      <c r="K501" s="56">
        <v>1</v>
      </c>
      <c r="M501" s="42">
        <v>0</v>
      </c>
      <c r="O501" s="29"/>
      <c r="P501" s="54">
        <f t="shared" si="7"/>
        <v>0</v>
      </c>
      <c r="Q501" s="90"/>
      <c r="S501" s="76"/>
    </row>
    <row r="502" spans="1:19" ht="15.75" customHeight="1" x14ac:dyDescent="0.25">
      <c r="A502" s="31" t="s">
        <v>551</v>
      </c>
      <c r="B502" s="31"/>
      <c r="C502" s="31"/>
      <c r="D502" s="31"/>
      <c r="E502" s="31"/>
      <c r="F502" s="31"/>
      <c r="G502" s="31"/>
      <c r="H502" s="77" t="s">
        <v>59</v>
      </c>
      <c r="I502" s="77"/>
      <c r="J502" s="55">
        <v>9750</v>
      </c>
      <c r="K502" s="56">
        <v>1</v>
      </c>
      <c r="M502" s="42">
        <v>0</v>
      </c>
      <c r="O502" s="29"/>
      <c r="P502" s="54">
        <f t="shared" si="7"/>
        <v>0</v>
      </c>
      <c r="Q502" s="90"/>
      <c r="S502" s="76"/>
    </row>
    <row r="503" spans="1:19" ht="15.75" customHeight="1" x14ac:dyDescent="0.25">
      <c r="A503" s="31" t="s">
        <v>552</v>
      </c>
      <c r="B503" s="31"/>
      <c r="C503" s="31"/>
      <c r="D503" s="31"/>
      <c r="E503" s="31"/>
      <c r="F503" s="31"/>
      <c r="G503" s="31"/>
      <c r="H503" s="77" t="s">
        <v>59</v>
      </c>
      <c r="I503" s="77"/>
      <c r="J503" s="55">
        <v>9750</v>
      </c>
      <c r="K503" s="56">
        <v>1</v>
      </c>
      <c r="M503" s="42">
        <v>0</v>
      </c>
      <c r="O503" s="29"/>
      <c r="P503" s="54">
        <f t="shared" si="7"/>
        <v>0</v>
      </c>
      <c r="Q503" s="90"/>
      <c r="S503" s="76"/>
    </row>
    <row r="504" spans="1:19" ht="15.75" customHeight="1" x14ac:dyDescent="0.25">
      <c r="A504" s="31" t="s">
        <v>553</v>
      </c>
      <c r="B504" s="31"/>
      <c r="C504" s="31"/>
      <c r="D504" s="31"/>
      <c r="E504" s="31"/>
      <c r="F504" s="31"/>
      <c r="G504" s="31"/>
      <c r="H504" s="77" t="s">
        <v>59</v>
      </c>
      <c r="I504" s="77"/>
      <c r="J504" s="55">
        <v>9750</v>
      </c>
      <c r="K504" s="56">
        <v>1</v>
      </c>
      <c r="M504" s="42">
        <v>0</v>
      </c>
      <c r="O504" s="29"/>
      <c r="P504" s="54">
        <f t="shared" si="7"/>
        <v>0</v>
      </c>
      <c r="Q504" s="90"/>
      <c r="S504" s="76"/>
    </row>
    <row r="505" spans="1:19" ht="15.75" customHeight="1" x14ac:dyDescent="0.25">
      <c r="A505" s="31" t="s">
        <v>554</v>
      </c>
      <c r="B505" s="31"/>
      <c r="C505" s="31"/>
      <c r="D505" s="31"/>
      <c r="E505" s="31"/>
      <c r="F505" s="31"/>
      <c r="G505" s="31"/>
      <c r="H505" s="77" t="s">
        <v>59</v>
      </c>
      <c r="I505" s="77"/>
      <c r="J505" s="55">
        <v>9750</v>
      </c>
      <c r="K505" s="56">
        <v>1</v>
      </c>
      <c r="M505" s="42">
        <v>0</v>
      </c>
      <c r="O505" s="29"/>
      <c r="P505" s="54">
        <f t="shared" si="7"/>
        <v>0</v>
      </c>
      <c r="Q505" s="90"/>
      <c r="S505" s="76"/>
    </row>
    <row r="506" spans="1:19" ht="15.75" customHeight="1" x14ac:dyDescent="0.25">
      <c r="A506" s="31" t="s">
        <v>555</v>
      </c>
      <c r="B506" s="31"/>
      <c r="C506" s="31"/>
      <c r="D506" s="31"/>
      <c r="E506" s="31"/>
      <c r="F506" s="31"/>
      <c r="G506" s="31"/>
      <c r="H506" s="77" t="s">
        <v>59</v>
      </c>
      <c r="I506" s="77"/>
      <c r="J506" s="55">
        <v>9750</v>
      </c>
      <c r="K506" s="56">
        <v>1</v>
      </c>
      <c r="M506" s="42">
        <v>0</v>
      </c>
      <c r="O506" s="29"/>
      <c r="P506" s="54">
        <f t="shared" si="7"/>
        <v>0</v>
      </c>
      <c r="Q506" s="90"/>
      <c r="S506" s="76"/>
    </row>
    <row r="507" spans="1:19" ht="15.75" customHeight="1" x14ac:dyDescent="0.25">
      <c r="A507" s="31" t="s">
        <v>556</v>
      </c>
      <c r="B507" s="31"/>
      <c r="C507" s="31"/>
      <c r="D507" s="31"/>
      <c r="E507" s="31"/>
      <c r="F507" s="31"/>
      <c r="G507" s="31"/>
      <c r="H507" s="77" t="s">
        <v>59</v>
      </c>
      <c r="I507" s="77"/>
      <c r="J507" s="55">
        <v>9750</v>
      </c>
      <c r="K507" s="56">
        <v>1</v>
      </c>
      <c r="M507" s="42">
        <v>0</v>
      </c>
      <c r="O507" s="29"/>
      <c r="P507" s="54">
        <f t="shared" si="7"/>
        <v>0</v>
      </c>
      <c r="Q507" s="90"/>
      <c r="S507" s="76"/>
    </row>
    <row r="508" spans="1:19" ht="15.75" customHeight="1" x14ac:dyDescent="0.25">
      <c r="A508" s="31" t="s">
        <v>557</v>
      </c>
      <c r="B508" s="31"/>
      <c r="C508" s="31"/>
      <c r="D508" s="31"/>
      <c r="E508" s="31"/>
      <c r="F508" s="31"/>
      <c r="G508" s="31"/>
      <c r="H508" s="77" t="s">
        <v>59</v>
      </c>
      <c r="I508" s="77"/>
      <c r="J508" s="55">
        <v>9750</v>
      </c>
      <c r="K508" s="56">
        <v>1</v>
      </c>
      <c r="M508" s="42">
        <v>0</v>
      </c>
      <c r="O508" s="29"/>
      <c r="P508" s="54">
        <f t="shared" si="7"/>
        <v>0</v>
      </c>
      <c r="Q508" s="90"/>
      <c r="S508" s="76"/>
    </row>
    <row r="509" spans="1:19" ht="15.75" customHeight="1" x14ac:dyDescent="0.25">
      <c r="A509" s="31" t="s">
        <v>558</v>
      </c>
      <c r="B509" s="31"/>
      <c r="C509" s="31"/>
      <c r="D509" s="31"/>
      <c r="E509" s="31"/>
      <c r="F509" s="31"/>
      <c r="G509" s="31"/>
      <c r="H509" s="77" t="s">
        <v>59</v>
      </c>
      <c r="I509" s="77"/>
      <c r="J509" s="55">
        <v>9750</v>
      </c>
      <c r="K509" s="56">
        <v>1</v>
      </c>
      <c r="M509" s="42">
        <v>0</v>
      </c>
      <c r="O509" s="29"/>
      <c r="P509" s="54">
        <f t="shared" si="7"/>
        <v>0</v>
      </c>
      <c r="Q509" s="90"/>
      <c r="S509" s="76"/>
    </row>
    <row r="510" spans="1:19" ht="15.75" customHeight="1" x14ac:dyDescent="0.25">
      <c r="A510" s="31" t="s">
        <v>559</v>
      </c>
      <c r="B510" s="31"/>
      <c r="C510" s="31"/>
      <c r="D510" s="31"/>
      <c r="E510" s="31"/>
      <c r="F510" s="31"/>
      <c r="G510" s="31"/>
      <c r="H510" s="77" t="s">
        <v>59</v>
      </c>
      <c r="I510" s="77"/>
      <c r="J510" s="55">
        <v>9750</v>
      </c>
      <c r="K510" s="56">
        <v>1</v>
      </c>
      <c r="M510" s="42">
        <v>0</v>
      </c>
      <c r="O510" s="29"/>
      <c r="P510" s="54">
        <f t="shared" si="7"/>
        <v>0</v>
      </c>
      <c r="Q510" s="90"/>
      <c r="S510" s="76"/>
    </row>
    <row r="511" spans="1:19" ht="15.75" customHeight="1" x14ac:dyDescent="0.25">
      <c r="A511" s="31" t="s">
        <v>560</v>
      </c>
      <c r="B511" s="31"/>
      <c r="C511" s="31"/>
      <c r="D511" s="31"/>
      <c r="E511" s="31"/>
      <c r="F511" s="31"/>
      <c r="G511" s="31"/>
      <c r="H511" s="77" t="s">
        <v>59</v>
      </c>
      <c r="I511" s="77"/>
      <c r="J511" s="55">
        <v>9750</v>
      </c>
      <c r="K511" s="56">
        <v>1</v>
      </c>
      <c r="M511" s="42">
        <v>0</v>
      </c>
      <c r="O511" s="29"/>
      <c r="P511" s="54">
        <f t="shared" si="7"/>
        <v>0</v>
      </c>
      <c r="Q511" s="90"/>
      <c r="S511" s="76"/>
    </row>
    <row r="512" spans="1:19" ht="15.75" customHeight="1" x14ac:dyDescent="0.25">
      <c r="A512" s="31" t="s">
        <v>561</v>
      </c>
      <c r="B512" s="31"/>
      <c r="C512" s="31"/>
      <c r="D512" s="31"/>
      <c r="E512" s="31"/>
      <c r="F512" s="31"/>
      <c r="G512" s="31"/>
      <c r="H512" s="77" t="s">
        <v>59</v>
      </c>
      <c r="I512" s="77"/>
      <c r="J512" s="55">
        <v>9750</v>
      </c>
      <c r="K512" s="56">
        <v>1</v>
      </c>
      <c r="M512" s="42">
        <v>0</v>
      </c>
      <c r="O512" s="29"/>
      <c r="P512" s="54">
        <f t="shared" si="7"/>
        <v>0</v>
      </c>
      <c r="Q512" s="90"/>
      <c r="S512" s="76"/>
    </row>
    <row r="513" spans="1:19" ht="15.75" customHeight="1" x14ac:dyDescent="0.25">
      <c r="A513" s="31" t="s">
        <v>562</v>
      </c>
      <c r="B513" s="31"/>
      <c r="C513" s="31"/>
      <c r="D513" s="31"/>
      <c r="E513" s="31"/>
      <c r="F513" s="31"/>
      <c r="G513" s="31"/>
      <c r="H513" s="77" t="s">
        <v>59</v>
      </c>
      <c r="I513" s="77"/>
      <c r="J513" s="55">
        <v>9750</v>
      </c>
      <c r="K513" s="56">
        <v>1</v>
      </c>
      <c r="M513" s="42">
        <v>0</v>
      </c>
      <c r="O513" s="29"/>
      <c r="P513" s="54">
        <f t="shared" si="7"/>
        <v>0</v>
      </c>
      <c r="Q513" s="90"/>
      <c r="S513" s="76"/>
    </row>
    <row r="514" spans="1:19" ht="15.75" customHeight="1" x14ac:dyDescent="0.25">
      <c r="A514" s="31" t="s">
        <v>563</v>
      </c>
      <c r="B514" s="31"/>
      <c r="C514" s="31"/>
      <c r="D514" s="31"/>
      <c r="E514" s="31"/>
      <c r="F514" s="31"/>
      <c r="G514" s="31"/>
      <c r="H514" s="77" t="s">
        <v>59</v>
      </c>
      <c r="I514" s="77"/>
      <c r="J514" s="55">
        <v>9750</v>
      </c>
      <c r="K514" s="56">
        <v>1</v>
      </c>
      <c r="M514" s="42">
        <v>0</v>
      </c>
      <c r="O514" s="29"/>
      <c r="P514" s="54">
        <f t="shared" si="7"/>
        <v>0</v>
      </c>
      <c r="Q514" s="90"/>
      <c r="S514" s="76"/>
    </row>
    <row r="515" spans="1:19" ht="15.75" customHeight="1" x14ac:dyDescent="0.25">
      <c r="A515" s="31" t="s">
        <v>564</v>
      </c>
      <c r="B515" s="31"/>
      <c r="C515" s="31"/>
      <c r="D515" s="31"/>
      <c r="E515" s="31"/>
      <c r="F515" s="31"/>
      <c r="G515" s="31"/>
      <c r="H515" s="77" t="s">
        <v>59</v>
      </c>
      <c r="I515" s="77"/>
      <c r="J515" s="55">
        <v>9750</v>
      </c>
      <c r="K515" s="56">
        <v>1</v>
      </c>
      <c r="M515" s="42">
        <v>0</v>
      </c>
      <c r="O515" s="29"/>
      <c r="P515" s="54">
        <f t="shared" si="7"/>
        <v>0</v>
      </c>
      <c r="Q515" s="90"/>
      <c r="S515" s="76"/>
    </row>
    <row r="516" spans="1:19" ht="15.75" customHeight="1" x14ac:dyDescent="0.25">
      <c r="A516" s="31" t="s">
        <v>565</v>
      </c>
      <c r="B516" s="31"/>
      <c r="C516" s="31"/>
      <c r="D516" s="31"/>
      <c r="E516" s="31"/>
      <c r="F516" s="31"/>
      <c r="G516" s="31"/>
      <c r="H516" s="77" t="s">
        <v>59</v>
      </c>
      <c r="I516" s="77"/>
      <c r="J516" s="55">
        <v>9750</v>
      </c>
      <c r="K516" s="56">
        <v>1</v>
      </c>
      <c r="M516" s="42">
        <v>0</v>
      </c>
      <c r="O516" s="29"/>
      <c r="P516" s="54">
        <f t="shared" si="7"/>
        <v>0</v>
      </c>
      <c r="Q516" s="90"/>
      <c r="S516" s="76"/>
    </row>
    <row r="517" spans="1:19" ht="15.75" customHeight="1" x14ac:dyDescent="0.25">
      <c r="A517" s="31" t="s">
        <v>566</v>
      </c>
      <c r="B517" s="31"/>
      <c r="C517" s="31"/>
      <c r="D517" s="31"/>
      <c r="E517" s="31"/>
      <c r="F517" s="31"/>
      <c r="G517" s="31"/>
      <c r="H517" s="77" t="s">
        <v>59</v>
      </c>
      <c r="I517" s="77"/>
      <c r="J517" s="55">
        <v>9750</v>
      </c>
      <c r="K517" s="56">
        <v>1</v>
      </c>
      <c r="M517" s="42">
        <v>0</v>
      </c>
      <c r="O517" s="29"/>
      <c r="P517" s="54">
        <f t="shared" si="7"/>
        <v>0</v>
      </c>
      <c r="Q517" s="90"/>
      <c r="S517" s="76"/>
    </row>
    <row r="518" spans="1:19" ht="15.75" customHeight="1" x14ac:dyDescent="0.25">
      <c r="A518" s="31" t="s">
        <v>567</v>
      </c>
      <c r="B518" s="31"/>
      <c r="C518" s="31"/>
      <c r="D518" s="31"/>
      <c r="E518" s="31"/>
      <c r="F518" s="31"/>
      <c r="G518" s="31"/>
      <c r="H518" s="77" t="s">
        <v>59</v>
      </c>
      <c r="I518" s="77"/>
      <c r="J518" s="55">
        <v>9750</v>
      </c>
      <c r="K518" s="56">
        <v>1</v>
      </c>
      <c r="M518" s="42">
        <v>0</v>
      </c>
      <c r="O518" s="29"/>
      <c r="P518" s="54">
        <f t="shared" si="7"/>
        <v>0</v>
      </c>
      <c r="Q518" s="90"/>
      <c r="S518" s="76"/>
    </row>
    <row r="519" spans="1:19" ht="15.75" customHeight="1" x14ac:dyDescent="0.25">
      <c r="A519" s="31" t="s">
        <v>568</v>
      </c>
      <c r="B519" s="31"/>
      <c r="C519" s="31"/>
      <c r="D519" s="31"/>
      <c r="E519" s="31"/>
      <c r="F519" s="31"/>
      <c r="G519" s="31"/>
      <c r="H519" s="77" t="s">
        <v>59</v>
      </c>
      <c r="I519" s="77"/>
      <c r="J519" s="55">
        <v>9750</v>
      </c>
      <c r="K519" s="56">
        <v>1</v>
      </c>
      <c r="M519" s="42">
        <v>0</v>
      </c>
      <c r="O519" s="29"/>
      <c r="P519" s="54">
        <f t="shared" si="7"/>
        <v>0</v>
      </c>
      <c r="Q519" s="90"/>
      <c r="S519" s="76"/>
    </row>
    <row r="520" spans="1:19" ht="15.75" customHeight="1" x14ac:dyDescent="0.25">
      <c r="A520" s="31" t="s">
        <v>569</v>
      </c>
      <c r="B520" s="31"/>
      <c r="C520" s="31"/>
      <c r="D520" s="31"/>
      <c r="E520" s="31"/>
      <c r="F520" s="31"/>
      <c r="G520" s="31"/>
      <c r="H520" s="77" t="s">
        <v>59</v>
      </c>
      <c r="I520" s="77"/>
      <c r="J520" s="55">
        <v>9750</v>
      </c>
      <c r="K520" s="56">
        <v>1</v>
      </c>
      <c r="M520" s="42">
        <v>0</v>
      </c>
      <c r="O520" s="29"/>
      <c r="P520" s="54">
        <f t="shared" si="7"/>
        <v>0</v>
      </c>
      <c r="Q520" s="90"/>
      <c r="S520" s="76"/>
    </row>
    <row r="521" spans="1:19" ht="15.75" customHeight="1" x14ac:dyDescent="0.25">
      <c r="A521" s="31" t="s">
        <v>570</v>
      </c>
      <c r="B521" s="31"/>
      <c r="C521" s="31"/>
      <c r="D521" s="31"/>
      <c r="E521" s="31"/>
      <c r="F521" s="31"/>
      <c r="G521" s="31"/>
      <c r="H521" s="77" t="s">
        <v>59</v>
      </c>
      <c r="I521" s="77"/>
      <c r="J521" s="55">
        <v>9750</v>
      </c>
      <c r="K521" s="56">
        <v>1</v>
      </c>
      <c r="M521" s="42">
        <v>0</v>
      </c>
      <c r="O521" s="29"/>
      <c r="P521" s="54">
        <f t="shared" si="7"/>
        <v>0</v>
      </c>
      <c r="Q521" s="90"/>
      <c r="S521" s="76"/>
    </row>
    <row r="522" spans="1:19" ht="15.75" customHeight="1" x14ac:dyDescent="0.25">
      <c r="A522" s="31" t="s">
        <v>571</v>
      </c>
      <c r="B522" s="31"/>
      <c r="C522" s="31"/>
      <c r="D522" s="31"/>
      <c r="E522" s="31"/>
      <c r="F522" s="31"/>
      <c r="G522" s="31"/>
      <c r="H522" s="77" t="s">
        <v>59</v>
      </c>
      <c r="I522" s="77"/>
      <c r="J522" s="55">
        <v>9750</v>
      </c>
      <c r="K522" s="56">
        <v>1</v>
      </c>
      <c r="M522" s="42">
        <v>0</v>
      </c>
      <c r="O522" s="29"/>
      <c r="P522" s="54">
        <f t="shared" si="7"/>
        <v>0</v>
      </c>
      <c r="Q522" s="90"/>
      <c r="S522" s="76"/>
    </row>
    <row r="523" spans="1:19" ht="15.75" customHeight="1" x14ac:dyDescent="0.25">
      <c r="A523" s="31" t="s">
        <v>572</v>
      </c>
      <c r="B523" s="31"/>
      <c r="C523" s="31"/>
      <c r="D523" s="31"/>
      <c r="E523" s="31"/>
      <c r="F523" s="31"/>
      <c r="G523" s="31"/>
      <c r="H523" s="77" t="s">
        <v>59</v>
      </c>
      <c r="I523" s="77"/>
      <c r="J523" s="55">
        <v>9750</v>
      </c>
      <c r="K523" s="56">
        <v>1</v>
      </c>
      <c r="M523" s="42">
        <v>0</v>
      </c>
      <c r="O523" s="29"/>
      <c r="P523" s="54">
        <f t="shared" si="7"/>
        <v>0</v>
      </c>
      <c r="Q523" s="90"/>
      <c r="S523" s="76"/>
    </row>
    <row r="524" spans="1:19" ht="15.75" customHeight="1" x14ac:dyDescent="0.25">
      <c r="A524" s="31" t="s">
        <v>573</v>
      </c>
      <c r="B524" s="31"/>
      <c r="C524" s="31"/>
      <c r="D524" s="31"/>
      <c r="E524" s="31"/>
      <c r="F524" s="31"/>
      <c r="G524" s="31"/>
      <c r="H524" s="77" t="s">
        <v>59</v>
      </c>
      <c r="I524" s="77"/>
      <c r="J524" s="55">
        <v>9750</v>
      </c>
      <c r="K524" s="56">
        <v>1</v>
      </c>
      <c r="M524" s="42">
        <v>0</v>
      </c>
      <c r="O524" s="29"/>
      <c r="P524" s="54">
        <f t="shared" si="7"/>
        <v>0</v>
      </c>
      <c r="Q524" s="90"/>
      <c r="S524" s="76"/>
    </row>
    <row r="525" spans="1:19" ht="15.75" customHeight="1" x14ac:dyDescent="0.25">
      <c r="A525" s="31" t="s">
        <v>574</v>
      </c>
      <c r="B525" s="31"/>
      <c r="C525" s="31"/>
      <c r="D525" s="31"/>
      <c r="E525" s="31"/>
      <c r="F525" s="31"/>
      <c r="G525" s="31"/>
      <c r="H525" s="77" t="s">
        <v>59</v>
      </c>
      <c r="I525" s="77"/>
      <c r="J525" s="55">
        <v>9750</v>
      </c>
      <c r="K525" s="56">
        <v>1</v>
      </c>
      <c r="M525" s="42">
        <v>0</v>
      </c>
      <c r="O525" s="29"/>
      <c r="P525" s="54">
        <f t="shared" si="7"/>
        <v>0</v>
      </c>
      <c r="Q525" s="90"/>
      <c r="S525" s="76"/>
    </row>
    <row r="526" spans="1:19" ht="15.75" customHeight="1" x14ac:dyDescent="0.25">
      <c r="A526" s="31" t="s">
        <v>575</v>
      </c>
      <c r="B526" s="31"/>
      <c r="C526" s="31"/>
      <c r="D526" s="31"/>
      <c r="E526" s="31"/>
      <c r="F526" s="31"/>
      <c r="G526" s="31"/>
      <c r="H526" s="77" t="s">
        <v>59</v>
      </c>
      <c r="I526" s="77"/>
      <c r="J526" s="55">
        <v>9750</v>
      </c>
      <c r="K526" s="56">
        <v>1</v>
      </c>
      <c r="M526" s="42">
        <v>0</v>
      </c>
      <c r="O526" s="29"/>
      <c r="P526" s="54">
        <f t="shared" si="7"/>
        <v>0</v>
      </c>
      <c r="Q526" s="90"/>
      <c r="S526" s="76"/>
    </row>
    <row r="527" spans="1:19" ht="15.75" customHeight="1" x14ac:dyDescent="0.25">
      <c r="A527" s="31" t="s">
        <v>576</v>
      </c>
      <c r="B527" s="31"/>
      <c r="C527" s="31"/>
      <c r="D527" s="31"/>
      <c r="E527" s="31"/>
      <c r="F527" s="31"/>
      <c r="G527" s="31"/>
      <c r="H527" s="77" t="s">
        <v>59</v>
      </c>
      <c r="I527" s="77"/>
      <c r="J527" s="55">
        <v>9750</v>
      </c>
      <c r="K527" s="56">
        <v>1</v>
      </c>
      <c r="M527" s="42">
        <v>0</v>
      </c>
      <c r="O527" s="29"/>
      <c r="P527" s="54">
        <f t="shared" si="7"/>
        <v>0</v>
      </c>
      <c r="Q527" s="90"/>
      <c r="S527" s="76"/>
    </row>
    <row r="528" spans="1:19" ht="15.75" customHeight="1" x14ac:dyDescent="0.25">
      <c r="A528" s="31" t="s">
        <v>577</v>
      </c>
      <c r="B528" s="31"/>
      <c r="C528" s="31"/>
      <c r="D528" s="31"/>
      <c r="E528" s="31"/>
      <c r="F528" s="31"/>
      <c r="G528" s="31"/>
      <c r="H528" s="77" t="s">
        <v>59</v>
      </c>
      <c r="I528" s="77"/>
      <c r="J528" s="55">
        <v>9750</v>
      </c>
      <c r="K528" s="56">
        <v>1</v>
      </c>
      <c r="M528" s="42">
        <v>0</v>
      </c>
      <c r="O528" s="29"/>
      <c r="P528" s="54">
        <f t="shared" si="7"/>
        <v>0</v>
      </c>
      <c r="Q528" s="90"/>
      <c r="S528" s="76"/>
    </row>
    <row r="529" spans="1:19" ht="15.75" customHeight="1" x14ac:dyDescent="0.25">
      <c r="A529" s="31" t="s">
        <v>578</v>
      </c>
      <c r="B529" s="31"/>
      <c r="C529" s="31"/>
      <c r="D529" s="31"/>
      <c r="E529" s="31"/>
      <c r="F529" s="31"/>
      <c r="G529" s="31"/>
      <c r="H529" s="77" t="s">
        <v>59</v>
      </c>
      <c r="I529" s="77"/>
      <c r="J529" s="55">
        <v>9750</v>
      </c>
      <c r="K529" s="56">
        <v>1</v>
      </c>
      <c r="M529" s="42">
        <v>0</v>
      </c>
      <c r="O529" s="29"/>
      <c r="P529" s="54">
        <f t="shared" si="7"/>
        <v>0</v>
      </c>
      <c r="Q529" s="90"/>
      <c r="S529" s="76"/>
    </row>
    <row r="530" spans="1:19" ht="15.75" customHeight="1" x14ac:dyDescent="0.25">
      <c r="A530" s="31" t="s">
        <v>579</v>
      </c>
      <c r="B530" s="31"/>
      <c r="C530" s="31"/>
      <c r="D530" s="31"/>
      <c r="E530" s="31"/>
      <c r="F530" s="31"/>
      <c r="G530" s="31"/>
      <c r="H530" s="77" t="s">
        <v>59</v>
      </c>
      <c r="I530" s="77"/>
      <c r="J530" s="55">
        <v>9750</v>
      </c>
      <c r="K530" s="56">
        <v>1</v>
      </c>
      <c r="M530" s="42">
        <v>0</v>
      </c>
      <c r="O530" s="29"/>
      <c r="P530" s="54">
        <f t="shared" ref="P530:P550" si="8">M530+($M$6/$K$6)+($M$9/$K$9)+IF(OR($B$15=H530,$D$15=H530,$F$15=H530),$M$15/$K$15,0)</f>
        <v>0</v>
      </c>
      <c r="Q530" s="90"/>
      <c r="S530" s="76"/>
    </row>
    <row r="531" spans="1:19" ht="15.75" customHeight="1" x14ac:dyDescent="0.25">
      <c r="A531" s="31" t="s">
        <v>580</v>
      </c>
      <c r="B531" s="31"/>
      <c r="C531" s="31"/>
      <c r="D531" s="31"/>
      <c r="E531" s="31"/>
      <c r="F531" s="31"/>
      <c r="G531" s="31"/>
      <c r="H531" s="77" t="s">
        <v>59</v>
      </c>
      <c r="I531" s="77"/>
      <c r="J531" s="55">
        <v>9750</v>
      </c>
      <c r="K531" s="56">
        <v>1</v>
      </c>
      <c r="M531" s="42">
        <v>0</v>
      </c>
      <c r="O531" s="29"/>
      <c r="P531" s="54">
        <f t="shared" si="8"/>
        <v>0</v>
      </c>
      <c r="Q531" s="90"/>
      <c r="S531" s="76"/>
    </row>
    <row r="532" spans="1:19" ht="15.75" customHeight="1" x14ac:dyDescent="0.25">
      <c r="A532" s="31" t="s">
        <v>581</v>
      </c>
      <c r="B532" s="31"/>
      <c r="C532" s="31"/>
      <c r="D532" s="31"/>
      <c r="E532" s="31"/>
      <c r="F532" s="31"/>
      <c r="G532" s="31"/>
      <c r="H532" s="77" t="s">
        <v>59</v>
      </c>
      <c r="I532" s="77"/>
      <c r="J532" s="55">
        <v>9750</v>
      </c>
      <c r="K532" s="56">
        <v>1</v>
      </c>
      <c r="M532" s="42">
        <v>0</v>
      </c>
      <c r="O532" s="29"/>
      <c r="P532" s="54">
        <f t="shared" si="8"/>
        <v>0</v>
      </c>
      <c r="Q532" s="90"/>
      <c r="S532" s="76"/>
    </row>
    <row r="533" spans="1:19" ht="15.75" customHeight="1" x14ac:dyDescent="0.25">
      <c r="A533" s="31" t="s">
        <v>582</v>
      </c>
      <c r="B533" s="31"/>
      <c r="C533" s="31"/>
      <c r="D533" s="31"/>
      <c r="E533" s="31"/>
      <c r="F533" s="31"/>
      <c r="G533" s="31"/>
      <c r="H533" s="77" t="s">
        <v>59</v>
      </c>
      <c r="I533" s="77"/>
      <c r="J533" s="55">
        <v>9750</v>
      </c>
      <c r="K533" s="56">
        <v>1</v>
      </c>
      <c r="M533" s="42">
        <v>0</v>
      </c>
      <c r="O533" s="29"/>
      <c r="P533" s="54">
        <f t="shared" si="8"/>
        <v>0</v>
      </c>
      <c r="Q533" s="90"/>
      <c r="S533" s="76"/>
    </row>
    <row r="534" spans="1:19" ht="15.75" customHeight="1" x14ac:dyDescent="0.25">
      <c r="A534" s="31" t="s">
        <v>583</v>
      </c>
      <c r="B534" s="31"/>
      <c r="C534" s="31"/>
      <c r="D534" s="31"/>
      <c r="E534" s="31"/>
      <c r="F534" s="31"/>
      <c r="G534" s="31"/>
      <c r="H534" s="77" t="s">
        <v>59</v>
      </c>
      <c r="I534" s="77"/>
      <c r="J534" s="55">
        <v>9750</v>
      </c>
      <c r="K534" s="56">
        <v>1</v>
      </c>
      <c r="M534" s="42">
        <v>0</v>
      </c>
      <c r="O534" s="29"/>
      <c r="P534" s="54">
        <f t="shared" si="8"/>
        <v>0</v>
      </c>
      <c r="Q534" s="90"/>
      <c r="S534" s="76"/>
    </row>
    <row r="535" spans="1:19" ht="15.75" customHeight="1" x14ac:dyDescent="0.25">
      <c r="A535" s="31" t="s">
        <v>584</v>
      </c>
      <c r="B535" s="31"/>
      <c r="C535" s="31"/>
      <c r="D535" s="31"/>
      <c r="E535" s="31"/>
      <c r="F535" s="31"/>
      <c r="G535" s="31"/>
      <c r="H535" s="77" t="s">
        <v>59</v>
      </c>
      <c r="I535" s="77"/>
      <c r="J535" s="55">
        <v>9750</v>
      </c>
      <c r="K535" s="56">
        <v>1</v>
      </c>
      <c r="M535" s="42">
        <v>0</v>
      </c>
      <c r="O535" s="29"/>
      <c r="P535" s="54">
        <f t="shared" si="8"/>
        <v>0</v>
      </c>
      <c r="Q535" s="90"/>
      <c r="S535" s="76"/>
    </row>
    <row r="536" spans="1:19" ht="15.75" customHeight="1" x14ac:dyDescent="0.25">
      <c r="A536" s="31" t="s">
        <v>585</v>
      </c>
      <c r="B536" s="31"/>
      <c r="C536" s="31"/>
      <c r="D536" s="31"/>
      <c r="E536" s="31"/>
      <c r="F536" s="31"/>
      <c r="G536" s="31"/>
      <c r="H536" s="77" t="s">
        <v>59</v>
      </c>
      <c r="I536" s="77"/>
      <c r="J536" s="55">
        <v>9750</v>
      </c>
      <c r="K536" s="56">
        <v>1</v>
      </c>
      <c r="M536" s="42">
        <v>0</v>
      </c>
      <c r="O536" s="29"/>
      <c r="P536" s="54">
        <f t="shared" si="8"/>
        <v>0</v>
      </c>
      <c r="Q536" s="90"/>
      <c r="S536" s="76"/>
    </row>
    <row r="537" spans="1:19" ht="15.75" customHeight="1" x14ac:dyDescent="0.25">
      <c r="A537" s="31" t="s">
        <v>586</v>
      </c>
      <c r="B537" s="31"/>
      <c r="C537" s="31"/>
      <c r="D537" s="31"/>
      <c r="E537" s="31"/>
      <c r="F537" s="31"/>
      <c r="G537" s="31"/>
      <c r="H537" s="77" t="s">
        <v>59</v>
      </c>
      <c r="I537" s="77"/>
      <c r="J537" s="55">
        <v>9750</v>
      </c>
      <c r="K537" s="56">
        <v>1</v>
      </c>
      <c r="M537" s="42">
        <v>0</v>
      </c>
      <c r="O537" s="29"/>
      <c r="P537" s="54">
        <f t="shared" si="8"/>
        <v>0</v>
      </c>
      <c r="Q537" s="90"/>
      <c r="S537" s="76"/>
    </row>
    <row r="538" spans="1:19" ht="15.75" customHeight="1" x14ac:dyDescent="0.25">
      <c r="A538" s="31" t="s">
        <v>587</v>
      </c>
      <c r="B538" s="31"/>
      <c r="C538" s="31"/>
      <c r="D538" s="31"/>
      <c r="E538" s="31"/>
      <c r="F538" s="31"/>
      <c r="G538" s="31"/>
      <c r="H538" s="77" t="s">
        <v>59</v>
      </c>
      <c r="I538" s="77"/>
      <c r="J538" s="55">
        <v>9750</v>
      </c>
      <c r="K538" s="56">
        <v>1</v>
      </c>
      <c r="M538" s="42">
        <v>0</v>
      </c>
      <c r="O538" s="29"/>
      <c r="P538" s="54">
        <f t="shared" si="8"/>
        <v>0</v>
      </c>
      <c r="Q538" s="90"/>
      <c r="S538" s="76"/>
    </row>
    <row r="539" spans="1:19" ht="15.75" customHeight="1" x14ac:dyDescent="0.25">
      <c r="A539" s="31" t="s">
        <v>588</v>
      </c>
      <c r="B539" s="31"/>
      <c r="C539" s="31"/>
      <c r="D539" s="31"/>
      <c r="E539" s="31"/>
      <c r="F539" s="31"/>
      <c r="G539" s="31"/>
      <c r="H539" s="77" t="s">
        <v>59</v>
      </c>
      <c r="I539" s="77"/>
      <c r="J539" s="55">
        <v>9750</v>
      </c>
      <c r="K539" s="56">
        <v>1</v>
      </c>
      <c r="M539" s="42">
        <v>0</v>
      </c>
      <c r="O539" s="29"/>
      <c r="P539" s="54">
        <f t="shared" si="8"/>
        <v>0</v>
      </c>
      <c r="Q539" s="90"/>
      <c r="S539" s="76"/>
    </row>
    <row r="540" spans="1:19" ht="15.75" customHeight="1" x14ac:dyDescent="0.25">
      <c r="A540" s="31" t="s">
        <v>589</v>
      </c>
      <c r="B540" s="31"/>
      <c r="C540" s="31"/>
      <c r="D540" s="31"/>
      <c r="E540" s="31"/>
      <c r="F540" s="31"/>
      <c r="G540" s="31"/>
      <c r="H540" s="77" t="s">
        <v>59</v>
      </c>
      <c r="I540" s="77"/>
      <c r="J540" s="55">
        <v>9750</v>
      </c>
      <c r="K540" s="56">
        <v>1</v>
      </c>
      <c r="M540" s="42">
        <v>0</v>
      </c>
      <c r="O540" s="29"/>
      <c r="P540" s="54">
        <f t="shared" si="8"/>
        <v>0</v>
      </c>
      <c r="Q540" s="90"/>
      <c r="S540" s="76"/>
    </row>
    <row r="541" spans="1:19" ht="15.75" customHeight="1" x14ac:dyDescent="0.25">
      <c r="A541" s="31" t="s">
        <v>590</v>
      </c>
      <c r="B541" s="31"/>
      <c r="C541" s="31"/>
      <c r="D541" s="31"/>
      <c r="E541" s="31"/>
      <c r="F541" s="31"/>
      <c r="G541" s="31"/>
      <c r="H541" s="77" t="s">
        <v>59</v>
      </c>
      <c r="I541" s="77"/>
      <c r="J541" s="55">
        <v>9750</v>
      </c>
      <c r="K541" s="56">
        <v>1</v>
      </c>
      <c r="M541" s="42">
        <v>0</v>
      </c>
      <c r="O541" s="29"/>
      <c r="P541" s="54">
        <f t="shared" si="8"/>
        <v>0</v>
      </c>
      <c r="Q541" s="90"/>
      <c r="S541" s="76"/>
    </row>
    <row r="542" spans="1:19" ht="15.75" customHeight="1" x14ac:dyDescent="0.25">
      <c r="A542" s="31" t="s">
        <v>591</v>
      </c>
      <c r="B542" s="31"/>
      <c r="C542" s="31"/>
      <c r="D542" s="31"/>
      <c r="E542" s="31"/>
      <c r="F542" s="31"/>
      <c r="G542" s="31"/>
      <c r="H542" s="77" t="s">
        <v>59</v>
      </c>
      <c r="I542" s="77"/>
      <c r="J542" s="55">
        <v>9750</v>
      </c>
      <c r="K542" s="56">
        <v>1</v>
      </c>
      <c r="M542" s="42">
        <v>0</v>
      </c>
      <c r="O542" s="29"/>
      <c r="P542" s="54">
        <f t="shared" si="8"/>
        <v>0</v>
      </c>
      <c r="Q542" s="90"/>
      <c r="S542" s="76"/>
    </row>
    <row r="543" spans="1:19" ht="15.75" customHeight="1" x14ac:dyDescent="0.25">
      <c r="A543" s="31" t="s">
        <v>592</v>
      </c>
      <c r="B543" s="31"/>
      <c r="C543" s="31"/>
      <c r="D543" s="31"/>
      <c r="E543" s="31"/>
      <c r="F543" s="31"/>
      <c r="G543" s="31"/>
      <c r="H543" s="77" t="s">
        <v>59</v>
      </c>
      <c r="I543" s="77"/>
      <c r="J543" s="55">
        <v>9750</v>
      </c>
      <c r="K543" s="56">
        <v>1</v>
      </c>
      <c r="M543" s="42">
        <v>0</v>
      </c>
      <c r="O543" s="29"/>
      <c r="P543" s="54">
        <f t="shared" si="8"/>
        <v>0</v>
      </c>
      <c r="Q543" s="90"/>
      <c r="S543" s="76"/>
    </row>
    <row r="544" spans="1:19" ht="15.75" customHeight="1" x14ac:dyDescent="0.25">
      <c r="A544" s="31" t="s">
        <v>593</v>
      </c>
      <c r="B544" s="31"/>
      <c r="C544" s="31"/>
      <c r="D544" s="31"/>
      <c r="E544" s="31"/>
      <c r="F544" s="31"/>
      <c r="G544" s="31"/>
      <c r="H544" s="77" t="s">
        <v>59</v>
      </c>
      <c r="I544" s="77"/>
      <c r="J544" s="55">
        <v>9750</v>
      </c>
      <c r="K544" s="56">
        <v>1</v>
      </c>
      <c r="M544" s="42">
        <v>0</v>
      </c>
      <c r="O544" s="29"/>
      <c r="P544" s="54">
        <f t="shared" si="8"/>
        <v>0</v>
      </c>
      <c r="Q544" s="90"/>
      <c r="S544" s="76"/>
    </row>
    <row r="545" spans="1:19" ht="15.75" customHeight="1" x14ac:dyDescent="0.25">
      <c r="A545" s="31" t="s">
        <v>594</v>
      </c>
      <c r="B545" s="31"/>
      <c r="C545" s="31"/>
      <c r="D545" s="31"/>
      <c r="E545" s="31"/>
      <c r="F545" s="31"/>
      <c r="G545" s="31"/>
      <c r="H545" s="77" t="s">
        <v>59</v>
      </c>
      <c r="I545" s="77"/>
      <c r="J545" s="55">
        <v>9750</v>
      </c>
      <c r="K545" s="56">
        <v>1</v>
      </c>
      <c r="M545" s="42">
        <v>0</v>
      </c>
      <c r="O545" s="29"/>
      <c r="P545" s="54">
        <f t="shared" si="8"/>
        <v>0</v>
      </c>
      <c r="Q545" s="90"/>
      <c r="S545" s="76"/>
    </row>
    <row r="546" spans="1:19" ht="15.75" customHeight="1" x14ac:dyDescent="0.25">
      <c r="A546" s="31" t="s">
        <v>595</v>
      </c>
      <c r="B546" s="31"/>
      <c r="C546" s="31"/>
      <c r="D546" s="31"/>
      <c r="E546" s="31"/>
      <c r="F546" s="31"/>
      <c r="G546" s="31"/>
      <c r="H546" s="77" t="s">
        <v>59</v>
      </c>
      <c r="I546" s="77"/>
      <c r="J546" s="55">
        <v>9750</v>
      </c>
      <c r="K546" s="56">
        <v>1</v>
      </c>
      <c r="M546" s="42">
        <v>0</v>
      </c>
      <c r="O546" s="29"/>
      <c r="P546" s="54">
        <f t="shared" si="8"/>
        <v>0</v>
      </c>
      <c r="Q546" s="90"/>
      <c r="S546" s="76"/>
    </row>
    <row r="547" spans="1:19" ht="15.75" customHeight="1" x14ac:dyDescent="0.25">
      <c r="A547" s="31" t="s">
        <v>596</v>
      </c>
      <c r="B547" s="31"/>
      <c r="C547" s="31"/>
      <c r="D547" s="31"/>
      <c r="E547" s="31"/>
      <c r="F547" s="31"/>
      <c r="G547" s="31"/>
      <c r="H547" s="77" t="s">
        <v>59</v>
      </c>
      <c r="I547" s="77"/>
      <c r="J547" s="55">
        <v>9750</v>
      </c>
      <c r="K547" s="56">
        <v>1</v>
      </c>
      <c r="M547" s="42">
        <v>0</v>
      </c>
      <c r="O547" s="29"/>
      <c r="P547" s="54">
        <f t="shared" si="8"/>
        <v>0</v>
      </c>
      <c r="Q547" s="90"/>
      <c r="S547" s="76"/>
    </row>
    <row r="548" spans="1:19" ht="15.75" customHeight="1" x14ac:dyDescent="0.25">
      <c r="A548" s="31" t="s">
        <v>597</v>
      </c>
      <c r="B548" s="31"/>
      <c r="C548" s="31"/>
      <c r="D548" s="31"/>
      <c r="E548" s="31"/>
      <c r="F548" s="31"/>
      <c r="G548" s="31"/>
      <c r="H548" s="77" t="s">
        <v>59</v>
      </c>
      <c r="I548" s="77"/>
      <c r="J548" s="55">
        <v>9750</v>
      </c>
      <c r="K548" s="56">
        <v>1</v>
      </c>
      <c r="M548" s="42">
        <v>0</v>
      </c>
      <c r="O548" s="29"/>
      <c r="P548" s="54">
        <f t="shared" si="8"/>
        <v>0</v>
      </c>
      <c r="Q548" s="90"/>
      <c r="S548" s="76"/>
    </row>
    <row r="549" spans="1:19" ht="15.75" customHeight="1" x14ac:dyDescent="0.25">
      <c r="A549" s="31" t="s">
        <v>598</v>
      </c>
      <c r="B549" s="31"/>
      <c r="C549" s="31"/>
      <c r="D549" s="31"/>
      <c r="E549" s="31"/>
      <c r="F549" s="31"/>
      <c r="G549" s="31"/>
      <c r="H549" s="77" t="s">
        <v>59</v>
      </c>
      <c r="I549" s="77"/>
      <c r="J549" s="55">
        <v>9750</v>
      </c>
      <c r="K549" s="56">
        <v>1</v>
      </c>
      <c r="M549" s="42">
        <v>0</v>
      </c>
      <c r="O549" s="29"/>
      <c r="P549" s="54">
        <f t="shared" si="8"/>
        <v>0</v>
      </c>
      <c r="Q549" s="90"/>
      <c r="S549" s="76"/>
    </row>
    <row r="550" spans="1:19" ht="15.75" customHeight="1" x14ac:dyDescent="0.25">
      <c r="A550" s="78" t="s">
        <v>599</v>
      </c>
      <c r="B550" s="78"/>
      <c r="C550" s="78"/>
      <c r="D550" s="78"/>
      <c r="E550" s="78"/>
      <c r="F550" s="78"/>
      <c r="G550" s="78"/>
      <c r="H550" s="79" t="s">
        <v>59</v>
      </c>
      <c r="I550" s="77"/>
      <c r="J550" s="55">
        <v>9750</v>
      </c>
      <c r="K550" s="56">
        <v>1</v>
      </c>
      <c r="M550" s="42">
        <v>0</v>
      </c>
      <c r="O550" s="29"/>
      <c r="P550" s="54">
        <f t="shared" si="8"/>
        <v>0</v>
      </c>
      <c r="Q550" s="91"/>
      <c r="S550" s="76"/>
    </row>
    <row r="551" spans="1:19" ht="15.75" customHeight="1" x14ac:dyDescent="0.25">
      <c r="A551" s="31" t="s">
        <v>600</v>
      </c>
      <c r="B551" s="31"/>
      <c r="C551" s="31"/>
      <c r="D551" s="31"/>
      <c r="E551" s="31"/>
      <c r="F551" s="31"/>
      <c r="G551" s="31"/>
      <c r="H551" s="31" t="s">
        <v>60</v>
      </c>
      <c r="I551" s="31"/>
      <c r="J551" s="80">
        <v>9750</v>
      </c>
      <c r="K551" s="81">
        <v>1</v>
      </c>
      <c r="L551" s="82"/>
      <c r="M551" s="42">
        <v>0</v>
      </c>
      <c r="O551" s="29"/>
      <c r="P551" s="54">
        <f t="shared" ref="P551:P609" si="9">M551+($M$6/$K$6)+($M$10/$K$10)+IF(OR($B$15=H551,$D$15=H551,$F$15=H551),$M$15/$K$15,0)</f>
        <v>0</v>
      </c>
      <c r="Q551" s="92" t="str">
        <f>A10</f>
        <v>Scotland</v>
      </c>
      <c r="R551" s="83"/>
      <c r="S551" s="84"/>
    </row>
    <row r="552" spans="1:19" ht="15.75" customHeight="1" x14ac:dyDescent="0.25">
      <c r="A552" s="31" t="s">
        <v>601</v>
      </c>
      <c r="B552" s="31"/>
      <c r="C552" s="31"/>
      <c r="D552" s="31"/>
      <c r="E552" s="31"/>
      <c r="F552" s="31"/>
      <c r="G552" s="31"/>
      <c r="H552" s="31" t="s">
        <v>60</v>
      </c>
      <c r="I552" s="31"/>
      <c r="J552" s="55">
        <v>9750</v>
      </c>
      <c r="K552" s="56">
        <v>1</v>
      </c>
      <c r="M552" s="42">
        <v>0</v>
      </c>
      <c r="O552" s="29"/>
      <c r="P552" s="54">
        <f t="shared" si="9"/>
        <v>0</v>
      </c>
      <c r="Q552" s="90"/>
      <c r="S552" s="76"/>
    </row>
    <row r="553" spans="1:19" ht="15.75" customHeight="1" x14ac:dyDescent="0.25">
      <c r="A553" s="31" t="s">
        <v>602</v>
      </c>
      <c r="B553" s="31"/>
      <c r="C553" s="31"/>
      <c r="D553" s="31"/>
      <c r="E553" s="31"/>
      <c r="F553" s="31"/>
      <c r="G553" s="31"/>
      <c r="H553" s="31" t="s">
        <v>60</v>
      </c>
      <c r="I553" s="31"/>
      <c r="J553" s="55">
        <v>9750</v>
      </c>
      <c r="K553" s="56">
        <v>1</v>
      </c>
      <c r="M553" s="42">
        <v>0</v>
      </c>
      <c r="O553" s="29"/>
      <c r="P553" s="54">
        <f t="shared" si="9"/>
        <v>0</v>
      </c>
      <c r="Q553" s="90"/>
      <c r="S553" s="76"/>
    </row>
    <row r="554" spans="1:19" ht="15.75" customHeight="1" x14ac:dyDescent="0.25">
      <c r="A554" s="31" t="s">
        <v>603</v>
      </c>
      <c r="B554" s="31"/>
      <c r="C554" s="31"/>
      <c r="D554" s="31"/>
      <c r="E554" s="31"/>
      <c r="F554" s="31"/>
      <c r="G554" s="31"/>
      <c r="H554" s="31" t="s">
        <v>60</v>
      </c>
      <c r="I554" s="31"/>
      <c r="J554" s="55">
        <v>9750</v>
      </c>
      <c r="K554" s="56">
        <v>1</v>
      </c>
      <c r="M554" s="42">
        <v>0</v>
      </c>
      <c r="O554" s="29"/>
      <c r="P554" s="54">
        <f t="shared" si="9"/>
        <v>0</v>
      </c>
      <c r="Q554" s="90"/>
      <c r="S554" s="76"/>
    </row>
    <row r="555" spans="1:19" ht="15.75" customHeight="1" x14ac:dyDescent="0.25">
      <c r="A555" s="31" t="s">
        <v>604</v>
      </c>
      <c r="B555" s="31"/>
      <c r="C555" s="31"/>
      <c r="D555" s="31"/>
      <c r="E555" s="31"/>
      <c r="F555" s="31"/>
      <c r="G555" s="31"/>
      <c r="H555" s="31" t="s">
        <v>60</v>
      </c>
      <c r="I555" s="31"/>
      <c r="J555" s="55">
        <v>9750</v>
      </c>
      <c r="K555" s="56">
        <v>1</v>
      </c>
      <c r="M555" s="42">
        <v>0</v>
      </c>
      <c r="O555" s="29"/>
      <c r="P555" s="54">
        <f t="shared" si="9"/>
        <v>0</v>
      </c>
      <c r="Q555" s="90"/>
      <c r="S555" s="76"/>
    </row>
    <row r="556" spans="1:19" ht="15.75" customHeight="1" x14ac:dyDescent="0.25">
      <c r="A556" s="31" t="s">
        <v>605</v>
      </c>
      <c r="B556" s="31"/>
      <c r="C556" s="31"/>
      <c r="D556" s="31"/>
      <c r="E556" s="31"/>
      <c r="F556" s="31"/>
      <c r="G556" s="31"/>
      <c r="H556" s="31" t="s">
        <v>60</v>
      </c>
      <c r="I556" s="31"/>
      <c r="J556" s="55">
        <v>9750</v>
      </c>
      <c r="K556" s="56">
        <v>1</v>
      </c>
      <c r="M556" s="42">
        <v>0</v>
      </c>
      <c r="O556" s="29"/>
      <c r="P556" s="54">
        <f t="shared" si="9"/>
        <v>0</v>
      </c>
      <c r="Q556" s="90"/>
      <c r="S556" s="76"/>
    </row>
    <row r="557" spans="1:19" ht="15.75" customHeight="1" x14ac:dyDescent="0.25">
      <c r="A557" s="31" t="s">
        <v>606</v>
      </c>
      <c r="B557" s="31"/>
      <c r="C557" s="31"/>
      <c r="D557" s="31"/>
      <c r="E557" s="31"/>
      <c r="F557" s="31"/>
      <c r="G557" s="31"/>
      <c r="H557" s="31" t="s">
        <v>60</v>
      </c>
      <c r="I557" s="31"/>
      <c r="J557" s="55">
        <v>9750</v>
      </c>
      <c r="K557" s="56">
        <v>1</v>
      </c>
      <c r="M557" s="42">
        <v>0</v>
      </c>
      <c r="O557" s="29"/>
      <c r="P557" s="54">
        <f t="shared" si="9"/>
        <v>0</v>
      </c>
      <c r="Q557" s="90"/>
      <c r="S557" s="76"/>
    </row>
    <row r="558" spans="1:19" ht="15.75" customHeight="1" x14ac:dyDescent="0.25">
      <c r="A558" s="31" t="s">
        <v>607</v>
      </c>
      <c r="B558" s="31"/>
      <c r="C558" s="31"/>
      <c r="D558" s="31"/>
      <c r="E558" s="31"/>
      <c r="F558" s="31"/>
      <c r="G558" s="31"/>
      <c r="H558" s="31" t="s">
        <v>60</v>
      </c>
      <c r="I558" s="31"/>
      <c r="J558" s="55">
        <v>9750</v>
      </c>
      <c r="K558" s="56">
        <v>1</v>
      </c>
      <c r="M558" s="42">
        <v>0</v>
      </c>
      <c r="O558" s="29"/>
      <c r="P558" s="54">
        <f t="shared" si="9"/>
        <v>0</v>
      </c>
      <c r="Q558" s="90"/>
      <c r="S558" s="76"/>
    </row>
    <row r="559" spans="1:19" ht="15.75" customHeight="1" x14ac:dyDescent="0.25">
      <c r="A559" s="31" t="s">
        <v>608</v>
      </c>
      <c r="B559" s="31"/>
      <c r="C559" s="31"/>
      <c r="D559" s="31"/>
      <c r="E559" s="31"/>
      <c r="F559" s="31"/>
      <c r="G559" s="31"/>
      <c r="H559" s="31" t="s">
        <v>60</v>
      </c>
      <c r="I559" s="31"/>
      <c r="J559" s="55">
        <v>9750</v>
      </c>
      <c r="K559" s="56">
        <v>1</v>
      </c>
      <c r="M559" s="42">
        <v>0</v>
      </c>
      <c r="O559" s="29"/>
      <c r="P559" s="54">
        <f t="shared" si="9"/>
        <v>0</v>
      </c>
      <c r="Q559" s="90"/>
      <c r="S559" s="76"/>
    </row>
    <row r="560" spans="1:19" ht="15.75" customHeight="1" x14ac:dyDescent="0.25">
      <c r="A560" s="31" t="s">
        <v>609</v>
      </c>
      <c r="B560" s="31"/>
      <c r="C560" s="31"/>
      <c r="D560" s="31"/>
      <c r="E560" s="31"/>
      <c r="F560" s="31"/>
      <c r="G560" s="31"/>
      <c r="H560" s="31" t="s">
        <v>60</v>
      </c>
      <c r="I560" s="31"/>
      <c r="J560" s="55">
        <v>9750</v>
      </c>
      <c r="K560" s="56">
        <v>1</v>
      </c>
      <c r="M560" s="42">
        <v>0</v>
      </c>
      <c r="O560" s="29"/>
      <c r="P560" s="54">
        <f t="shared" si="9"/>
        <v>0</v>
      </c>
      <c r="Q560" s="90"/>
      <c r="S560" s="76"/>
    </row>
    <row r="561" spans="1:19" ht="15.75" customHeight="1" x14ac:dyDescent="0.25">
      <c r="A561" s="31" t="s">
        <v>610</v>
      </c>
      <c r="B561" s="31"/>
      <c r="C561" s="31"/>
      <c r="D561" s="31"/>
      <c r="E561" s="31"/>
      <c r="F561" s="31"/>
      <c r="G561" s="31"/>
      <c r="H561" s="31" t="s">
        <v>60</v>
      </c>
      <c r="I561" s="31"/>
      <c r="J561" s="55">
        <v>9750</v>
      </c>
      <c r="K561" s="56">
        <v>1</v>
      </c>
      <c r="M561" s="42">
        <v>0</v>
      </c>
      <c r="O561" s="29"/>
      <c r="P561" s="54">
        <f t="shared" si="9"/>
        <v>0</v>
      </c>
      <c r="Q561" s="90"/>
      <c r="S561" s="76"/>
    </row>
    <row r="562" spans="1:19" ht="15.75" customHeight="1" x14ac:dyDescent="0.25">
      <c r="A562" s="31" t="s">
        <v>611</v>
      </c>
      <c r="B562" s="31"/>
      <c r="C562" s="31"/>
      <c r="D562" s="31"/>
      <c r="E562" s="31"/>
      <c r="F562" s="31"/>
      <c r="G562" s="31"/>
      <c r="H562" s="31" t="s">
        <v>60</v>
      </c>
      <c r="I562" s="31"/>
      <c r="J562" s="55">
        <v>9750</v>
      </c>
      <c r="K562" s="56">
        <v>1</v>
      </c>
      <c r="M562" s="42">
        <v>0</v>
      </c>
      <c r="O562" s="29"/>
      <c r="P562" s="54">
        <f t="shared" si="9"/>
        <v>0</v>
      </c>
      <c r="Q562" s="90"/>
      <c r="S562" s="76"/>
    </row>
    <row r="563" spans="1:19" ht="15.75" customHeight="1" x14ac:dyDescent="0.25">
      <c r="A563" s="31" t="s">
        <v>612</v>
      </c>
      <c r="B563" s="31"/>
      <c r="C563" s="31"/>
      <c r="D563" s="31"/>
      <c r="E563" s="31"/>
      <c r="F563" s="31"/>
      <c r="G563" s="31"/>
      <c r="H563" s="31" t="s">
        <v>60</v>
      </c>
      <c r="I563" s="31"/>
      <c r="J563" s="55">
        <v>9750</v>
      </c>
      <c r="K563" s="56">
        <v>1</v>
      </c>
      <c r="M563" s="42">
        <v>0</v>
      </c>
      <c r="O563" s="29"/>
      <c r="P563" s="54">
        <f t="shared" si="9"/>
        <v>0</v>
      </c>
      <c r="Q563" s="90"/>
      <c r="S563" s="76"/>
    </row>
    <row r="564" spans="1:19" ht="15.75" customHeight="1" x14ac:dyDescent="0.25">
      <c r="A564" s="31" t="s">
        <v>613</v>
      </c>
      <c r="B564" s="31"/>
      <c r="C564" s="31"/>
      <c r="D564" s="31"/>
      <c r="E564" s="31"/>
      <c r="F564" s="31"/>
      <c r="G564" s="31"/>
      <c r="H564" s="31" t="s">
        <v>60</v>
      </c>
      <c r="I564" s="31"/>
      <c r="J564" s="55">
        <v>9750</v>
      </c>
      <c r="K564" s="56">
        <v>1</v>
      </c>
      <c r="M564" s="42">
        <v>0</v>
      </c>
      <c r="O564" s="29"/>
      <c r="P564" s="54">
        <f t="shared" si="9"/>
        <v>0</v>
      </c>
      <c r="Q564" s="90"/>
      <c r="S564" s="76"/>
    </row>
    <row r="565" spans="1:19" ht="15.75" customHeight="1" x14ac:dyDescent="0.25">
      <c r="A565" s="31" t="s">
        <v>614</v>
      </c>
      <c r="B565" s="31"/>
      <c r="C565" s="31"/>
      <c r="D565" s="31"/>
      <c r="E565" s="31"/>
      <c r="F565" s="31"/>
      <c r="G565" s="31"/>
      <c r="H565" s="31" t="s">
        <v>60</v>
      </c>
      <c r="I565" s="31"/>
      <c r="J565" s="55">
        <v>9750</v>
      </c>
      <c r="K565" s="56">
        <v>1</v>
      </c>
      <c r="M565" s="42">
        <v>0</v>
      </c>
      <c r="O565" s="29"/>
      <c r="P565" s="54">
        <f t="shared" si="9"/>
        <v>0</v>
      </c>
      <c r="Q565" s="90"/>
      <c r="S565" s="76"/>
    </row>
    <row r="566" spans="1:19" ht="15.75" customHeight="1" x14ac:dyDescent="0.25">
      <c r="A566" s="31" t="s">
        <v>615</v>
      </c>
      <c r="B566" s="31"/>
      <c r="C566" s="31"/>
      <c r="D566" s="31"/>
      <c r="E566" s="31"/>
      <c r="F566" s="31"/>
      <c r="G566" s="31"/>
      <c r="H566" s="31" t="s">
        <v>60</v>
      </c>
      <c r="I566" s="31"/>
      <c r="J566" s="55">
        <v>9750</v>
      </c>
      <c r="K566" s="56">
        <v>1</v>
      </c>
      <c r="M566" s="42">
        <v>0</v>
      </c>
      <c r="O566" s="29"/>
      <c r="P566" s="54">
        <f t="shared" si="9"/>
        <v>0</v>
      </c>
      <c r="Q566" s="90"/>
      <c r="S566" s="76"/>
    </row>
    <row r="567" spans="1:19" ht="15.75" customHeight="1" x14ac:dyDescent="0.25">
      <c r="A567" s="31" t="s">
        <v>616</v>
      </c>
      <c r="B567" s="31"/>
      <c r="C567" s="31"/>
      <c r="D567" s="31"/>
      <c r="E567" s="31"/>
      <c r="F567" s="31"/>
      <c r="G567" s="31"/>
      <c r="H567" s="31" t="s">
        <v>60</v>
      </c>
      <c r="I567" s="31"/>
      <c r="J567" s="55">
        <v>9750</v>
      </c>
      <c r="K567" s="56">
        <v>1</v>
      </c>
      <c r="M567" s="42">
        <v>0</v>
      </c>
      <c r="O567" s="29"/>
      <c r="P567" s="54">
        <f t="shared" si="9"/>
        <v>0</v>
      </c>
      <c r="Q567" s="90"/>
      <c r="S567" s="76"/>
    </row>
    <row r="568" spans="1:19" ht="15.75" customHeight="1" x14ac:dyDescent="0.25">
      <c r="A568" s="31" t="s">
        <v>617</v>
      </c>
      <c r="B568" s="31"/>
      <c r="C568" s="31"/>
      <c r="D568" s="31"/>
      <c r="E568" s="31"/>
      <c r="F568" s="31"/>
      <c r="G568" s="31"/>
      <c r="H568" s="31" t="s">
        <v>60</v>
      </c>
      <c r="I568" s="31"/>
      <c r="J568" s="55">
        <v>9750</v>
      </c>
      <c r="K568" s="56">
        <v>1</v>
      </c>
      <c r="M568" s="42">
        <v>0</v>
      </c>
      <c r="O568" s="29"/>
      <c r="P568" s="54">
        <f t="shared" si="9"/>
        <v>0</v>
      </c>
      <c r="Q568" s="90"/>
      <c r="S568" s="76"/>
    </row>
    <row r="569" spans="1:19" ht="15.75" customHeight="1" x14ac:dyDescent="0.25">
      <c r="A569" s="31" t="s">
        <v>618</v>
      </c>
      <c r="B569" s="31"/>
      <c r="C569" s="31"/>
      <c r="D569" s="31"/>
      <c r="E569" s="31"/>
      <c r="F569" s="31"/>
      <c r="G569" s="31"/>
      <c r="H569" s="31" t="s">
        <v>60</v>
      </c>
      <c r="I569" s="31"/>
      <c r="J569" s="55">
        <v>9750</v>
      </c>
      <c r="K569" s="56">
        <v>1</v>
      </c>
      <c r="M569" s="42">
        <v>0</v>
      </c>
      <c r="O569" s="29"/>
      <c r="P569" s="54">
        <f t="shared" si="9"/>
        <v>0</v>
      </c>
      <c r="Q569" s="90"/>
      <c r="S569" s="76"/>
    </row>
    <row r="570" spans="1:19" ht="15.75" customHeight="1" x14ac:dyDescent="0.25">
      <c r="A570" s="31" t="s">
        <v>619</v>
      </c>
      <c r="B570" s="31"/>
      <c r="C570" s="31"/>
      <c r="D570" s="31"/>
      <c r="E570" s="31"/>
      <c r="F570" s="31"/>
      <c r="G570" s="31"/>
      <c r="H570" s="31" t="s">
        <v>60</v>
      </c>
      <c r="I570" s="31"/>
      <c r="J570" s="55">
        <v>9750</v>
      </c>
      <c r="K570" s="56">
        <v>1</v>
      </c>
      <c r="M570" s="42">
        <v>0</v>
      </c>
      <c r="O570" s="29"/>
      <c r="P570" s="54">
        <f t="shared" si="9"/>
        <v>0</v>
      </c>
      <c r="Q570" s="90"/>
      <c r="S570" s="76"/>
    </row>
    <row r="571" spans="1:19" ht="15.75" customHeight="1" x14ac:dyDescent="0.25">
      <c r="A571" s="31" t="s">
        <v>620</v>
      </c>
      <c r="B571" s="31"/>
      <c r="C571" s="31"/>
      <c r="D571" s="31"/>
      <c r="E571" s="31"/>
      <c r="F571" s="31"/>
      <c r="G571" s="31"/>
      <c r="H571" s="31" t="s">
        <v>60</v>
      </c>
      <c r="I571" s="31"/>
      <c r="J571" s="55">
        <v>9750</v>
      </c>
      <c r="K571" s="56">
        <v>1</v>
      </c>
      <c r="M571" s="42">
        <v>0</v>
      </c>
      <c r="O571" s="29"/>
      <c r="P571" s="54">
        <f t="shared" si="9"/>
        <v>0</v>
      </c>
      <c r="Q571" s="90"/>
      <c r="S571" s="76"/>
    </row>
    <row r="572" spans="1:19" ht="15.75" customHeight="1" x14ac:dyDescent="0.25">
      <c r="A572" s="31" t="s">
        <v>621</v>
      </c>
      <c r="B572" s="31"/>
      <c r="C572" s="31"/>
      <c r="D572" s="31"/>
      <c r="E572" s="31"/>
      <c r="F572" s="31"/>
      <c r="G572" s="31"/>
      <c r="H572" s="31" t="s">
        <v>60</v>
      </c>
      <c r="I572" s="31"/>
      <c r="J572" s="55">
        <v>9750</v>
      </c>
      <c r="K572" s="56">
        <v>1</v>
      </c>
      <c r="M572" s="42">
        <v>0</v>
      </c>
      <c r="O572" s="29"/>
      <c r="P572" s="54">
        <f t="shared" si="9"/>
        <v>0</v>
      </c>
      <c r="Q572" s="90"/>
      <c r="S572" s="76"/>
    </row>
    <row r="573" spans="1:19" ht="15.75" customHeight="1" x14ac:dyDescent="0.25">
      <c r="A573" s="31" t="s">
        <v>622</v>
      </c>
      <c r="B573" s="31"/>
      <c r="C573" s="31"/>
      <c r="D573" s="31"/>
      <c r="E573" s="31"/>
      <c r="F573" s="31"/>
      <c r="G573" s="31"/>
      <c r="H573" s="31" t="s">
        <v>60</v>
      </c>
      <c r="I573" s="31"/>
      <c r="J573" s="55">
        <v>9750</v>
      </c>
      <c r="K573" s="56">
        <v>1</v>
      </c>
      <c r="M573" s="42">
        <v>0</v>
      </c>
      <c r="O573" s="29"/>
      <c r="P573" s="54">
        <f t="shared" si="9"/>
        <v>0</v>
      </c>
      <c r="Q573" s="90"/>
      <c r="S573" s="76"/>
    </row>
    <row r="574" spans="1:19" ht="15.75" customHeight="1" x14ac:dyDescent="0.25">
      <c r="A574" s="31" t="s">
        <v>623</v>
      </c>
      <c r="B574" s="31"/>
      <c r="C574" s="31"/>
      <c r="D574" s="31"/>
      <c r="E574" s="31"/>
      <c r="F574" s="31"/>
      <c r="G574" s="31"/>
      <c r="H574" s="31" t="s">
        <v>60</v>
      </c>
      <c r="I574" s="31"/>
      <c r="J574" s="55">
        <v>9750</v>
      </c>
      <c r="K574" s="56">
        <v>1</v>
      </c>
      <c r="M574" s="42">
        <v>0</v>
      </c>
      <c r="O574" s="29"/>
      <c r="P574" s="54">
        <f t="shared" si="9"/>
        <v>0</v>
      </c>
      <c r="Q574" s="90"/>
      <c r="S574" s="76"/>
    </row>
    <row r="575" spans="1:19" ht="15.75" customHeight="1" x14ac:dyDescent="0.25">
      <c r="A575" s="31" t="s">
        <v>624</v>
      </c>
      <c r="B575" s="31"/>
      <c r="C575" s="31"/>
      <c r="D575" s="31"/>
      <c r="E575" s="31"/>
      <c r="F575" s="31"/>
      <c r="G575" s="31"/>
      <c r="H575" s="31" t="s">
        <v>60</v>
      </c>
      <c r="I575" s="31"/>
      <c r="J575" s="55">
        <v>9750</v>
      </c>
      <c r="K575" s="56">
        <v>1</v>
      </c>
      <c r="M575" s="42">
        <v>0</v>
      </c>
      <c r="O575" s="29"/>
      <c r="P575" s="54">
        <f t="shared" si="9"/>
        <v>0</v>
      </c>
      <c r="Q575" s="90"/>
      <c r="S575" s="76"/>
    </row>
    <row r="576" spans="1:19" ht="15.75" customHeight="1" x14ac:dyDescent="0.25">
      <c r="A576" s="31" t="s">
        <v>625</v>
      </c>
      <c r="B576" s="31"/>
      <c r="C576" s="31"/>
      <c r="D576" s="31"/>
      <c r="E576" s="31"/>
      <c r="F576" s="31"/>
      <c r="G576" s="31"/>
      <c r="H576" s="31" t="s">
        <v>60</v>
      </c>
      <c r="I576" s="31"/>
      <c r="J576" s="55">
        <v>9750</v>
      </c>
      <c r="K576" s="56">
        <v>1</v>
      </c>
      <c r="M576" s="42">
        <v>0</v>
      </c>
      <c r="O576" s="29"/>
      <c r="P576" s="54">
        <f t="shared" si="9"/>
        <v>0</v>
      </c>
      <c r="Q576" s="90"/>
      <c r="S576" s="76"/>
    </row>
    <row r="577" spans="1:19" ht="15.75" customHeight="1" x14ac:dyDescent="0.25">
      <c r="A577" s="31" t="s">
        <v>626</v>
      </c>
      <c r="B577" s="31"/>
      <c r="C577" s="31"/>
      <c r="D577" s="31"/>
      <c r="E577" s="31"/>
      <c r="F577" s="31"/>
      <c r="G577" s="31"/>
      <c r="H577" s="31" t="s">
        <v>60</v>
      </c>
      <c r="I577" s="31"/>
      <c r="J577" s="55">
        <v>9750</v>
      </c>
      <c r="K577" s="56">
        <v>1</v>
      </c>
      <c r="M577" s="42">
        <v>0</v>
      </c>
      <c r="O577" s="29"/>
      <c r="P577" s="54">
        <f t="shared" si="9"/>
        <v>0</v>
      </c>
      <c r="Q577" s="90"/>
      <c r="S577" s="76"/>
    </row>
    <row r="578" spans="1:19" ht="15.75" customHeight="1" x14ac:dyDescent="0.25">
      <c r="A578" s="31" t="s">
        <v>627</v>
      </c>
      <c r="B578" s="31"/>
      <c r="C578" s="31"/>
      <c r="D578" s="31"/>
      <c r="E578" s="31"/>
      <c r="F578" s="31"/>
      <c r="G578" s="31"/>
      <c r="H578" s="31" t="s">
        <v>60</v>
      </c>
      <c r="I578" s="31"/>
      <c r="J578" s="55">
        <v>9750</v>
      </c>
      <c r="K578" s="56">
        <v>1</v>
      </c>
      <c r="M578" s="42">
        <v>0</v>
      </c>
      <c r="O578" s="29"/>
      <c r="P578" s="54">
        <f t="shared" si="9"/>
        <v>0</v>
      </c>
      <c r="Q578" s="90"/>
      <c r="S578" s="76"/>
    </row>
    <row r="579" spans="1:19" ht="15.75" customHeight="1" x14ac:dyDescent="0.25">
      <c r="A579" s="31" t="s">
        <v>628</v>
      </c>
      <c r="B579" s="31"/>
      <c r="C579" s="31"/>
      <c r="D579" s="31"/>
      <c r="E579" s="31"/>
      <c r="F579" s="31"/>
      <c r="G579" s="31"/>
      <c r="H579" s="31" t="s">
        <v>60</v>
      </c>
      <c r="I579" s="31"/>
      <c r="J579" s="55">
        <v>9750</v>
      </c>
      <c r="K579" s="56">
        <v>1</v>
      </c>
      <c r="M579" s="42">
        <v>0</v>
      </c>
      <c r="O579" s="29"/>
      <c r="P579" s="54">
        <f t="shared" si="9"/>
        <v>0</v>
      </c>
      <c r="Q579" s="90"/>
      <c r="S579" s="76"/>
    </row>
    <row r="580" spans="1:19" ht="15.75" customHeight="1" x14ac:dyDescent="0.25">
      <c r="A580" s="31" t="s">
        <v>629</v>
      </c>
      <c r="B580" s="31"/>
      <c r="C580" s="31"/>
      <c r="D580" s="31"/>
      <c r="E580" s="31"/>
      <c r="F580" s="31"/>
      <c r="G580" s="31"/>
      <c r="H580" s="31" t="s">
        <v>60</v>
      </c>
      <c r="I580" s="31"/>
      <c r="J580" s="55">
        <v>9750</v>
      </c>
      <c r="K580" s="56">
        <v>1</v>
      </c>
      <c r="M580" s="42">
        <v>0</v>
      </c>
      <c r="O580" s="29"/>
      <c r="P580" s="54">
        <f t="shared" si="9"/>
        <v>0</v>
      </c>
      <c r="Q580" s="90"/>
      <c r="S580" s="76"/>
    </row>
    <row r="581" spans="1:19" ht="15.75" customHeight="1" x14ac:dyDescent="0.25">
      <c r="A581" s="31" t="s">
        <v>630</v>
      </c>
      <c r="B581" s="31"/>
      <c r="C581" s="31"/>
      <c r="D581" s="31"/>
      <c r="E581" s="31"/>
      <c r="F581" s="31"/>
      <c r="G581" s="31"/>
      <c r="H581" s="31" t="s">
        <v>60</v>
      </c>
      <c r="I581" s="31"/>
      <c r="J581" s="55">
        <v>9750</v>
      </c>
      <c r="K581" s="56">
        <v>1</v>
      </c>
      <c r="M581" s="42">
        <v>0</v>
      </c>
      <c r="O581" s="29"/>
      <c r="P581" s="54">
        <f t="shared" si="9"/>
        <v>0</v>
      </c>
      <c r="Q581" s="89" t="str">
        <f>A10</f>
        <v>Scotland</v>
      </c>
      <c r="S581" s="76"/>
    </row>
    <row r="582" spans="1:19" ht="15.75" customHeight="1" x14ac:dyDescent="0.25">
      <c r="A582" s="31" t="s">
        <v>631</v>
      </c>
      <c r="B582" s="31"/>
      <c r="C582" s="31"/>
      <c r="D582" s="31"/>
      <c r="E582" s="31"/>
      <c r="F582" s="31"/>
      <c r="G582" s="31"/>
      <c r="H582" s="31" t="s">
        <v>60</v>
      </c>
      <c r="I582" s="31"/>
      <c r="J582" s="55">
        <v>9750</v>
      </c>
      <c r="K582" s="56">
        <v>1</v>
      </c>
      <c r="M582" s="42">
        <v>0</v>
      </c>
      <c r="O582" s="29"/>
      <c r="P582" s="54">
        <f t="shared" si="9"/>
        <v>0</v>
      </c>
      <c r="Q582" s="89"/>
      <c r="S582" s="76"/>
    </row>
    <row r="583" spans="1:19" ht="15.75" customHeight="1" x14ac:dyDescent="0.25">
      <c r="A583" s="31" t="s">
        <v>632</v>
      </c>
      <c r="B583" s="31"/>
      <c r="C583" s="31"/>
      <c r="D583" s="31"/>
      <c r="E583" s="31"/>
      <c r="F583" s="31"/>
      <c r="G583" s="31"/>
      <c r="H583" s="31" t="s">
        <v>60</v>
      </c>
      <c r="I583" s="31"/>
      <c r="J583" s="55">
        <v>9750</v>
      </c>
      <c r="K583" s="56">
        <v>1</v>
      </c>
      <c r="M583" s="42">
        <v>0</v>
      </c>
      <c r="O583" s="29"/>
      <c r="P583" s="54">
        <f t="shared" si="9"/>
        <v>0</v>
      </c>
      <c r="Q583" s="89"/>
      <c r="S583" s="76"/>
    </row>
    <row r="584" spans="1:19" ht="15.75" customHeight="1" x14ac:dyDescent="0.25">
      <c r="A584" s="31" t="s">
        <v>633</v>
      </c>
      <c r="B584" s="31"/>
      <c r="C584" s="31"/>
      <c r="D584" s="31"/>
      <c r="E584" s="31"/>
      <c r="F584" s="31"/>
      <c r="G584" s="31"/>
      <c r="H584" s="31" t="s">
        <v>60</v>
      </c>
      <c r="I584" s="31"/>
      <c r="J584" s="55">
        <v>9750</v>
      </c>
      <c r="K584" s="56">
        <v>1</v>
      </c>
      <c r="M584" s="42">
        <v>0</v>
      </c>
      <c r="O584" s="29"/>
      <c r="P584" s="54">
        <f t="shared" si="9"/>
        <v>0</v>
      </c>
      <c r="Q584" s="89"/>
      <c r="S584" s="76"/>
    </row>
    <row r="585" spans="1:19" ht="15.75" customHeight="1" x14ac:dyDescent="0.25">
      <c r="A585" s="31" t="s">
        <v>634</v>
      </c>
      <c r="B585" s="31"/>
      <c r="C585" s="31"/>
      <c r="D585" s="31"/>
      <c r="E585" s="31"/>
      <c r="F585" s="31"/>
      <c r="G585" s="31"/>
      <c r="H585" s="31" t="s">
        <v>60</v>
      </c>
      <c r="I585" s="31"/>
      <c r="J585" s="55">
        <v>9750</v>
      </c>
      <c r="K585" s="56">
        <v>1</v>
      </c>
      <c r="M585" s="42">
        <v>0</v>
      </c>
      <c r="O585" s="29"/>
      <c r="P585" s="54">
        <f t="shared" si="9"/>
        <v>0</v>
      </c>
      <c r="Q585" s="89"/>
      <c r="S585" s="76"/>
    </row>
    <row r="586" spans="1:19" ht="15.75" customHeight="1" x14ac:dyDescent="0.25">
      <c r="A586" s="31" t="s">
        <v>635</v>
      </c>
      <c r="B586" s="31"/>
      <c r="C586" s="31"/>
      <c r="D586" s="31"/>
      <c r="E586" s="31"/>
      <c r="F586" s="31"/>
      <c r="G586" s="31"/>
      <c r="H586" s="31" t="s">
        <v>60</v>
      </c>
      <c r="I586" s="31"/>
      <c r="J586" s="55">
        <v>9750</v>
      </c>
      <c r="K586" s="56">
        <v>1</v>
      </c>
      <c r="M586" s="42">
        <v>0</v>
      </c>
      <c r="O586" s="29"/>
      <c r="P586" s="54">
        <f t="shared" si="9"/>
        <v>0</v>
      </c>
      <c r="Q586" s="89"/>
      <c r="S586" s="76"/>
    </row>
    <row r="587" spans="1:19" ht="15.75" customHeight="1" x14ac:dyDescent="0.25">
      <c r="A587" s="31" t="s">
        <v>636</v>
      </c>
      <c r="B587" s="31"/>
      <c r="C587" s="31"/>
      <c r="D587" s="31"/>
      <c r="E587" s="31"/>
      <c r="F587" s="31"/>
      <c r="G587" s="31"/>
      <c r="H587" s="31" t="s">
        <v>60</v>
      </c>
      <c r="I587" s="31"/>
      <c r="J587" s="55">
        <v>9750</v>
      </c>
      <c r="K587" s="56">
        <v>1</v>
      </c>
      <c r="M587" s="42">
        <v>0</v>
      </c>
      <c r="O587" s="29"/>
      <c r="P587" s="54">
        <f t="shared" si="9"/>
        <v>0</v>
      </c>
      <c r="Q587" s="89"/>
      <c r="S587" s="76"/>
    </row>
    <row r="588" spans="1:19" ht="15.75" customHeight="1" x14ac:dyDescent="0.25">
      <c r="A588" s="31" t="s">
        <v>637</v>
      </c>
      <c r="B588" s="31"/>
      <c r="C588" s="31"/>
      <c r="D588" s="31"/>
      <c r="E588" s="31"/>
      <c r="F588" s="31"/>
      <c r="G588" s="31"/>
      <c r="H588" s="31" t="s">
        <v>60</v>
      </c>
      <c r="I588" s="31"/>
      <c r="J588" s="55">
        <v>9750</v>
      </c>
      <c r="K588" s="56">
        <v>1</v>
      </c>
      <c r="M588" s="42">
        <v>0</v>
      </c>
      <c r="O588" s="29"/>
      <c r="P588" s="54">
        <f t="shared" si="9"/>
        <v>0</v>
      </c>
      <c r="Q588" s="89"/>
      <c r="S588" s="76"/>
    </row>
    <row r="589" spans="1:19" ht="15.75" customHeight="1" x14ac:dyDescent="0.25">
      <c r="A589" s="31" t="s">
        <v>638</v>
      </c>
      <c r="B589" s="31"/>
      <c r="C589" s="31"/>
      <c r="D589" s="31"/>
      <c r="E589" s="31"/>
      <c r="F589" s="31"/>
      <c r="G589" s="31"/>
      <c r="H589" s="31" t="s">
        <v>60</v>
      </c>
      <c r="I589" s="31"/>
      <c r="J589" s="55">
        <v>9750</v>
      </c>
      <c r="K589" s="56">
        <v>1</v>
      </c>
      <c r="M589" s="42">
        <v>0</v>
      </c>
      <c r="O589" s="29"/>
      <c r="P589" s="54">
        <f t="shared" si="9"/>
        <v>0</v>
      </c>
      <c r="Q589" s="89"/>
      <c r="S589" s="76"/>
    </row>
    <row r="590" spans="1:19" ht="15.75" customHeight="1" x14ac:dyDescent="0.25">
      <c r="A590" s="31" t="s">
        <v>639</v>
      </c>
      <c r="B590" s="31"/>
      <c r="C590" s="31"/>
      <c r="D590" s="31"/>
      <c r="E590" s="31"/>
      <c r="F590" s="31"/>
      <c r="G590" s="31"/>
      <c r="H590" s="31" t="s">
        <v>60</v>
      </c>
      <c r="I590" s="31"/>
      <c r="J590" s="55">
        <v>9750</v>
      </c>
      <c r="K590" s="56">
        <v>1</v>
      </c>
      <c r="M590" s="42">
        <v>0</v>
      </c>
      <c r="O590" s="29"/>
      <c r="P590" s="54">
        <f t="shared" si="9"/>
        <v>0</v>
      </c>
      <c r="Q590" s="89"/>
      <c r="S590" s="76"/>
    </row>
    <row r="591" spans="1:19" ht="15.75" customHeight="1" x14ac:dyDescent="0.25">
      <c r="A591" s="31" t="s">
        <v>640</v>
      </c>
      <c r="B591" s="31"/>
      <c r="C591" s="31"/>
      <c r="D591" s="31"/>
      <c r="E591" s="31"/>
      <c r="F591" s="31"/>
      <c r="G591" s="31"/>
      <c r="H591" s="31" t="s">
        <v>60</v>
      </c>
      <c r="I591" s="31"/>
      <c r="J591" s="55">
        <v>9750</v>
      </c>
      <c r="K591" s="56">
        <v>1</v>
      </c>
      <c r="M591" s="42">
        <v>0</v>
      </c>
      <c r="O591" s="29"/>
      <c r="P591" s="54">
        <f t="shared" si="9"/>
        <v>0</v>
      </c>
      <c r="Q591" s="89"/>
      <c r="S591" s="76"/>
    </row>
    <row r="592" spans="1:19" ht="15.75" customHeight="1" x14ac:dyDescent="0.25">
      <c r="A592" s="31" t="s">
        <v>641</v>
      </c>
      <c r="B592" s="31"/>
      <c r="C592" s="31"/>
      <c r="D592" s="31"/>
      <c r="E592" s="31"/>
      <c r="F592" s="31"/>
      <c r="G592" s="31"/>
      <c r="H592" s="31" t="s">
        <v>60</v>
      </c>
      <c r="I592" s="31"/>
      <c r="J592" s="55">
        <v>9750</v>
      </c>
      <c r="K592" s="56">
        <v>1</v>
      </c>
      <c r="M592" s="42">
        <v>0</v>
      </c>
      <c r="O592" s="29"/>
      <c r="P592" s="54">
        <f t="shared" si="9"/>
        <v>0</v>
      </c>
      <c r="Q592" s="89"/>
      <c r="S592" s="76"/>
    </row>
    <row r="593" spans="1:19" ht="15.75" customHeight="1" x14ac:dyDescent="0.25">
      <c r="A593" s="31" t="s">
        <v>642</v>
      </c>
      <c r="B593" s="31"/>
      <c r="C593" s="31"/>
      <c r="D593" s="31"/>
      <c r="E593" s="31"/>
      <c r="F593" s="31"/>
      <c r="G593" s="31"/>
      <c r="H593" s="31" t="s">
        <v>60</v>
      </c>
      <c r="I593" s="31"/>
      <c r="J593" s="55">
        <v>9750</v>
      </c>
      <c r="K593" s="56">
        <v>1</v>
      </c>
      <c r="M593" s="42">
        <v>0</v>
      </c>
      <c r="O593" s="29"/>
      <c r="P593" s="54">
        <f t="shared" si="9"/>
        <v>0</v>
      </c>
      <c r="Q593" s="89"/>
      <c r="S593" s="76"/>
    </row>
    <row r="594" spans="1:19" ht="15.75" customHeight="1" x14ac:dyDescent="0.25">
      <c r="A594" s="31" t="s">
        <v>643</v>
      </c>
      <c r="B594" s="31"/>
      <c r="C594" s="31"/>
      <c r="D594" s="31"/>
      <c r="E594" s="31"/>
      <c r="F594" s="31"/>
      <c r="G594" s="31"/>
      <c r="H594" s="31" t="s">
        <v>60</v>
      </c>
      <c r="I594" s="31"/>
      <c r="J594" s="55">
        <v>9750</v>
      </c>
      <c r="K594" s="56">
        <v>1</v>
      </c>
      <c r="M594" s="42">
        <v>0</v>
      </c>
      <c r="O594" s="29"/>
      <c r="P594" s="54">
        <f t="shared" si="9"/>
        <v>0</v>
      </c>
      <c r="Q594" s="89"/>
      <c r="S594" s="76"/>
    </row>
    <row r="595" spans="1:19" ht="15.75" customHeight="1" x14ac:dyDescent="0.25">
      <c r="A595" s="31" t="s">
        <v>644</v>
      </c>
      <c r="B595" s="31"/>
      <c r="C595" s="31"/>
      <c r="D595" s="31"/>
      <c r="E595" s="31"/>
      <c r="F595" s="31"/>
      <c r="G595" s="31"/>
      <c r="H595" s="31" t="s">
        <v>60</v>
      </c>
      <c r="I595" s="31"/>
      <c r="J595" s="55">
        <v>9750</v>
      </c>
      <c r="K595" s="56">
        <v>1</v>
      </c>
      <c r="M595" s="42">
        <v>0</v>
      </c>
      <c r="O595" s="29"/>
      <c r="P595" s="54">
        <f t="shared" si="9"/>
        <v>0</v>
      </c>
      <c r="Q595" s="89"/>
      <c r="S595" s="76"/>
    </row>
    <row r="596" spans="1:19" ht="15.75" customHeight="1" x14ac:dyDescent="0.25">
      <c r="A596" s="31" t="s">
        <v>645</v>
      </c>
      <c r="B596" s="31"/>
      <c r="C596" s="31"/>
      <c r="D596" s="31"/>
      <c r="E596" s="31"/>
      <c r="F596" s="31"/>
      <c r="G596" s="31"/>
      <c r="H596" s="31" t="s">
        <v>60</v>
      </c>
      <c r="I596" s="31"/>
      <c r="J596" s="55">
        <v>9750</v>
      </c>
      <c r="K596" s="56">
        <v>1</v>
      </c>
      <c r="M596" s="42">
        <v>0</v>
      </c>
      <c r="O596" s="29"/>
      <c r="P596" s="54">
        <f t="shared" si="9"/>
        <v>0</v>
      </c>
      <c r="Q596" s="89"/>
      <c r="S596" s="76"/>
    </row>
    <row r="597" spans="1:19" ht="15.75" customHeight="1" x14ac:dyDescent="0.25">
      <c r="A597" s="31" t="s">
        <v>646</v>
      </c>
      <c r="B597" s="31"/>
      <c r="C597" s="31"/>
      <c r="D597" s="31"/>
      <c r="E597" s="31"/>
      <c r="F597" s="31"/>
      <c r="G597" s="31"/>
      <c r="H597" s="31" t="s">
        <v>60</v>
      </c>
      <c r="I597" s="31"/>
      <c r="J597" s="55">
        <v>9750</v>
      </c>
      <c r="K597" s="56">
        <v>1</v>
      </c>
      <c r="M597" s="42">
        <v>0</v>
      </c>
      <c r="O597" s="29"/>
      <c r="P597" s="54">
        <f t="shared" si="9"/>
        <v>0</v>
      </c>
      <c r="Q597" s="89"/>
      <c r="S597" s="76"/>
    </row>
    <row r="598" spans="1:19" ht="15.75" customHeight="1" x14ac:dyDescent="0.25">
      <c r="A598" s="31" t="s">
        <v>647</v>
      </c>
      <c r="B598" s="31"/>
      <c r="C598" s="31"/>
      <c r="D598" s="31"/>
      <c r="E598" s="31"/>
      <c r="F598" s="31"/>
      <c r="G598" s="31"/>
      <c r="H598" s="31" t="s">
        <v>60</v>
      </c>
      <c r="I598" s="31"/>
      <c r="J598" s="55">
        <v>9750</v>
      </c>
      <c r="K598" s="56">
        <v>1</v>
      </c>
      <c r="M598" s="42">
        <v>0</v>
      </c>
      <c r="O598" s="29"/>
      <c r="P598" s="54">
        <f t="shared" si="9"/>
        <v>0</v>
      </c>
      <c r="Q598" s="89"/>
      <c r="S598" s="76"/>
    </row>
    <row r="599" spans="1:19" ht="15.75" customHeight="1" x14ac:dyDescent="0.25">
      <c r="A599" s="31" t="s">
        <v>648</v>
      </c>
      <c r="B599" s="31"/>
      <c r="C599" s="31"/>
      <c r="D599" s="31"/>
      <c r="E599" s="31"/>
      <c r="F599" s="31"/>
      <c r="G599" s="31"/>
      <c r="H599" s="31" t="s">
        <v>60</v>
      </c>
      <c r="I599" s="31"/>
      <c r="J599" s="55">
        <v>9750</v>
      </c>
      <c r="K599" s="56">
        <v>1</v>
      </c>
      <c r="M599" s="42">
        <v>0</v>
      </c>
      <c r="O599" s="29"/>
      <c r="P599" s="54">
        <f t="shared" si="9"/>
        <v>0</v>
      </c>
      <c r="Q599" s="89"/>
      <c r="S599" s="76"/>
    </row>
    <row r="600" spans="1:19" ht="15.75" customHeight="1" x14ac:dyDescent="0.25">
      <c r="A600" s="31" t="s">
        <v>649</v>
      </c>
      <c r="B600" s="31"/>
      <c r="C600" s="31"/>
      <c r="D600" s="31"/>
      <c r="E600" s="31"/>
      <c r="F600" s="31"/>
      <c r="G600" s="31"/>
      <c r="H600" s="31" t="s">
        <v>60</v>
      </c>
      <c r="I600" s="31"/>
      <c r="J600" s="55">
        <v>9750</v>
      </c>
      <c r="K600" s="56">
        <v>1</v>
      </c>
      <c r="M600" s="42">
        <v>0</v>
      </c>
      <c r="O600" s="29"/>
      <c r="P600" s="54">
        <f t="shared" si="9"/>
        <v>0</v>
      </c>
      <c r="Q600" s="89"/>
      <c r="S600" s="76"/>
    </row>
    <row r="601" spans="1:19" ht="15.75" customHeight="1" x14ac:dyDescent="0.25">
      <c r="A601" s="31" t="s">
        <v>650</v>
      </c>
      <c r="B601" s="31"/>
      <c r="C601" s="31"/>
      <c r="D601" s="31"/>
      <c r="E601" s="31"/>
      <c r="F601" s="31"/>
      <c r="G601" s="31"/>
      <c r="H601" s="31" t="s">
        <v>60</v>
      </c>
      <c r="I601" s="31"/>
      <c r="J601" s="55">
        <v>9750</v>
      </c>
      <c r="K601" s="56">
        <v>1</v>
      </c>
      <c r="M601" s="42">
        <v>0</v>
      </c>
      <c r="O601" s="29"/>
      <c r="P601" s="54">
        <f t="shared" si="9"/>
        <v>0</v>
      </c>
      <c r="Q601" s="89"/>
      <c r="S601" s="76"/>
    </row>
    <row r="602" spans="1:19" ht="15.75" customHeight="1" x14ac:dyDescent="0.25">
      <c r="A602" s="31" t="s">
        <v>651</v>
      </c>
      <c r="B602" s="31"/>
      <c r="C602" s="31"/>
      <c r="D602" s="31"/>
      <c r="E602" s="31"/>
      <c r="F602" s="31"/>
      <c r="G602" s="31"/>
      <c r="H602" s="31" t="s">
        <v>60</v>
      </c>
      <c r="I602" s="31"/>
      <c r="J602" s="55">
        <v>9750</v>
      </c>
      <c r="K602" s="56">
        <v>1</v>
      </c>
      <c r="M602" s="42">
        <v>0</v>
      </c>
      <c r="O602" s="29"/>
      <c r="P602" s="54">
        <f t="shared" si="9"/>
        <v>0</v>
      </c>
      <c r="Q602" s="89"/>
      <c r="S602" s="76"/>
    </row>
    <row r="603" spans="1:19" ht="15.75" customHeight="1" x14ac:dyDescent="0.25">
      <c r="A603" s="31" t="s">
        <v>652</v>
      </c>
      <c r="B603" s="31"/>
      <c r="C603" s="31"/>
      <c r="D603" s="31"/>
      <c r="E603" s="31"/>
      <c r="F603" s="31"/>
      <c r="G603" s="31"/>
      <c r="H603" s="31" t="s">
        <v>60</v>
      </c>
      <c r="I603" s="31"/>
      <c r="J603" s="55">
        <v>9750</v>
      </c>
      <c r="K603" s="56">
        <v>1</v>
      </c>
      <c r="M603" s="42">
        <v>0</v>
      </c>
      <c r="O603" s="29"/>
      <c r="P603" s="54">
        <f t="shared" si="9"/>
        <v>0</v>
      </c>
      <c r="Q603" s="89"/>
      <c r="S603" s="76"/>
    </row>
    <row r="604" spans="1:19" ht="15.75" customHeight="1" x14ac:dyDescent="0.25">
      <c r="A604" s="31" t="s">
        <v>653</v>
      </c>
      <c r="B604" s="31"/>
      <c r="C604" s="31"/>
      <c r="D604" s="31"/>
      <c r="E604" s="31"/>
      <c r="F604" s="31"/>
      <c r="G604" s="31"/>
      <c r="H604" s="31" t="s">
        <v>60</v>
      </c>
      <c r="I604" s="31"/>
      <c r="J604" s="55">
        <v>9750</v>
      </c>
      <c r="K604" s="56">
        <v>1</v>
      </c>
      <c r="M604" s="42">
        <v>0</v>
      </c>
      <c r="O604" s="29"/>
      <c r="P604" s="54">
        <f t="shared" si="9"/>
        <v>0</v>
      </c>
      <c r="Q604" s="89"/>
      <c r="S604" s="76"/>
    </row>
    <row r="605" spans="1:19" ht="15.75" customHeight="1" x14ac:dyDescent="0.25">
      <c r="A605" s="31" t="s">
        <v>654</v>
      </c>
      <c r="B605" s="31"/>
      <c r="C605" s="31"/>
      <c r="D605" s="31"/>
      <c r="E605" s="31"/>
      <c r="F605" s="31"/>
      <c r="G605" s="31"/>
      <c r="H605" s="31" t="s">
        <v>60</v>
      </c>
      <c r="I605" s="31"/>
      <c r="J605" s="55">
        <v>9750</v>
      </c>
      <c r="K605" s="56">
        <v>1</v>
      </c>
      <c r="M605" s="42">
        <v>0</v>
      </c>
      <c r="O605" s="29"/>
      <c r="P605" s="54">
        <f t="shared" si="9"/>
        <v>0</v>
      </c>
      <c r="Q605" s="89"/>
      <c r="S605" s="76"/>
    </row>
    <row r="606" spans="1:19" ht="15.75" customHeight="1" x14ac:dyDescent="0.25">
      <c r="A606" s="31" t="s">
        <v>655</v>
      </c>
      <c r="B606" s="31"/>
      <c r="C606" s="31"/>
      <c r="D606" s="31"/>
      <c r="E606" s="31"/>
      <c r="F606" s="31"/>
      <c r="G606" s="31"/>
      <c r="H606" s="31" t="s">
        <v>60</v>
      </c>
      <c r="I606" s="31"/>
      <c r="J606" s="55">
        <v>9750</v>
      </c>
      <c r="K606" s="56">
        <v>1</v>
      </c>
      <c r="M606" s="42">
        <v>0</v>
      </c>
      <c r="O606" s="29"/>
      <c r="P606" s="54">
        <f t="shared" si="9"/>
        <v>0</v>
      </c>
      <c r="Q606" s="89"/>
      <c r="S606" s="76"/>
    </row>
    <row r="607" spans="1:19" ht="15.75" customHeight="1" x14ac:dyDescent="0.25">
      <c r="A607" s="31" t="s">
        <v>656</v>
      </c>
      <c r="B607" s="31"/>
      <c r="C607" s="31"/>
      <c r="D607" s="31"/>
      <c r="E607" s="31"/>
      <c r="F607" s="31"/>
      <c r="G607" s="31"/>
      <c r="H607" s="31" t="s">
        <v>60</v>
      </c>
      <c r="I607" s="31"/>
      <c r="J607" s="55">
        <v>9750</v>
      </c>
      <c r="K607" s="56">
        <v>1</v>
      </c>
      <c r="M607" s="42">
        <v>0</v>
      </c>
      <c r="O607" s="29"/>
      <c r="P607" s="54">
        <f t="shared" si="9"/>
        <v>0</v>
      </c>
      <c r="Q607" s="89"/>
      <c r="S607" s="76"/>
    </row>
    <row r="608" spans="1:19" ht="15.75" customHeight="1" x14ac:dyDescent="0.25">
      <c r="A608" s="31" t="s">
        <v>657</v>
      </c>
      <c r="B608" s="31"/>
      <c r="C608" s="31"/>
      <c r="D608" s="31"/>
      <c r="E608" s="31"/>
      <c r="F608" s="31"/>
      <c r="G608" s="31"/>
      <c r="H608" s="31" t="s">
        <v>60</v>
      </c>
      <c r="I608" s="31"/>
      <c r="J608" s="55">
        <v>9750</v>
      </c>
      <c r="K608" s="56">
        <v>1</v>
      </c>
      <c r="M608" s="42">
        <v>0</v>
      </c>
      <c r="O608" s="29"/>
      <c r="P608" s="54">
        <f t="shared" si="9"/>
        <v>0</v>
      </c>
      <c r="Q608" s="89"/>
      <c r="S608" s="76"/>
    </row>
    <row r="609" spans="1:19" ht="15.75" customHeight="1" x14ac:dyDescent="0.25">
      <c r="A609" s="78" t="s">
        <v>658</v>
      </c>
      <c r="B609" s="78"/>
      <c r="C609" s="78"/>
      <c r="D609" s="78"/>
      <c r="E609" s="78"/>
      <c r="F609" s="78"/>
      <c r="G609" s="78"/>
      <c r="H609" s="79" t="s">
        <v>60</v>
      </c>
      <c r="I609" s="79"/>
      <c r="J609" s="85">
        <v>9750</v>
      </c>
      <c r="K609" s="86">
        <v>1</v>
      </c>
      <c r="L609" s="87"/>
      <c r="M609" s="42">
        <v>0</v>
      </c>
      <c r="O609" s="29"/>
      <c r="P609" s="54">
        <f t="shared" si="9"/>
        <v>0</v>
      </c>
      <c r="Q609" s="93"/>
      <c r="S609" s="88"/>
    </row>
    <row r="610" spans="1:19" ht="15.75" customHeight="1" x14ac:dyDescent="0.25">
      <c r="A610" s="31" t="s">
        <v>659</v>
      </c>
      <c r="B610" s="31"/>
      <c r="C610" s="31"/>
      <c r="D610" s="31"/>
      <c r="E610" s="31"/>
      <c r="F610" s="31"/>
      <c r="G610" s="31"/>
      <c r="H610" s="31" t="s">
        <v>61</v>
      </c>
      <c r="I610" s="31"/>
      <c r="J610" s="55">
        <v>9750</v>
      </c>
      <c r="K610" s="56">
        <v>1</v>
      </c>
      <c r="M610" s="42">
        <v>0</v>
      </c>
      <c r="O610" s="29"/>
      <c r="P610" s="54">
        <f t="shared" ref="P610:P649" si="10">M610+($M$6/$K$6)+($M$11/$K$11)+IF(OR($B$15=H610,$D$15=H610,$F$15=H610),$M$15/$K$15,0)</f>
        <v>0</v>
      </c>
      <c r="Q610" s="92" t="str">
        <f>A11</f>
        <v>Wales</v>
      </c>
      <c r="R610" s="83"/>
      <c r="S610" s="84"/>
    </row>
    <row r="611" spans="1:19" ht="15.75" customHeight="1" x14ac:dyDescent="0.25">
      <c r="A611" s="31" t="s">
        <v>660</v>
      </c>
      <c r="B611" s="31"/>
      <c r="C611" s="31"/>
      <c r="D611" s="31"/>
      <c r="E611" s="31"/>
      <c r="F611" s="31"/>
      <c r="G611" s="31"/>
      <c r="H611" s="31" t="s">
        <v>61</v>
      </c>
      <c r="I611" s="31"/>
      <c r="J611" s="55">
        <v>9750</v>
      </c>
      <c r="K611" s="56">
        <v>1</v>
      </c>
      <c r="M611" s="42">
        <v>0</v>
      </c>
      <c r="O611" s="29"/>
      <c r="P611" s="54">
        <f t="shared" si="10"/>
        <v>0</v>
      </c>
      <c r="Q611" s="90"/>
      <c r="S611" s="76"/>
    </row>
    <row r="612" spans="1:19" ht="15.75" customHeight="1" x14ac:dyDescent="0.25">
      <c r="A612" s="31" t="s">
        <v>661</v>
      </c>
      <c r="B612" s="31"/>
      <c r="C612" s="31"/>
      <c r="D612" s="31"/>
      <c r="E612" s="31"/>
      <c r="F612" s="31"/>
      <c r="G612" s="31"/>
      <c r="H612" s="31" t="s">
        <v>61</v>
      </c>
      <c r="I612" s="31"/>
      <c r="J612" s="55">
        <v>9750</v>
      </c>
      <c r="K612" s="56">
        <v>1</v>
      </c>
      <c r="M612" s="42">
        <v>0</v>
      </c>
      <c r="O612" s="29"/>
      <c r="P612" s="54">
        <f t="shared" si="10"/>
        <v>0</v>
      </c>
      <c r="Q612" s="90"/>
      <c r="S612" s="76"/>
    </row>
    <row r="613" spans="1:19" ht="15.75" customHeight="1" x14ac:dyDescent="0.25">
      <c r="A613" s="31" t="s">
        <v>662</v>
      </c>
      <c r="B613" s="31"/>
      <c r="C613" s="31"/>
      <c r="D613" s="31"/>
      <c r="E613" s="31"/>
      <c r="F613" s="31"/>
      <c r="G613" s="31"/>
      <c r="H613" s="31" t="s">
        <v>61</v>
      </c>
      <c r="I613" s="31"/>
      <c r="J613" s="55">
        <v>9750</v>
      </c>
      <c r="K613" s="56">
        <v>1</v>
      </c>
      <c r="M613" s="42">
        <v>0</v>
      </c>
      <c r="O613" s="29"/>
      <c r="P613" s="54">
        <f t="shared" si="10"/>
        <v>0</v>
      </c>
      <c r="Q613" s="90"/>
      <c r="S613" s="76"/>
    </row>
    <row r="614" spans="1:19" ht="15.75" customHeight="1" x14ac:dyDescent="0.25">
      <c r="A614" s="31" t="s">
        <v>663</v>
      </c>
      <c r="B614" s="31"/>
      <c r="C614" s="31"/>
      <c r="D614" s="31"/>
      <c r="E614" s="31"/>
      <c r="F614" s="31"/>
      <c r="G614" s="31"/>
      <c r="H614" s="31" t="s">
        <v>61</v>
      </c>
      <c r="I614" s="31"/>
      <c r="J614" s="55">
        <v>9750</v>
      </c>
      <c r="K614" s="56">
        <v>1</v>
      </c>
      <c r="M614" s="42">
        <v>0</v>
      </c>
      <c r="O614" s="29"/>
      <c r="P614" s="54">
        <f t="shared" si="10"/>
        <v>0</v>
      </c>
      <c r="Q614" s="90"/>
      <c r="S614" s="76"/>
    </row>
    <row r="615" spans="1:19" ht="15.75" customHeight="1" x14ac:dyDescent="0.25">
      <c r="A615" s="31" t="s">
        <v>664</v>
      </c>
      <c r="B615" s="31"/>
      <c r="C615" s="31"/>
      <c r="D615" s="31"/>
      <c r="E615" s="31"/>
      <c r="F615" s="31"/>
      <c r="G615" s="31"/>
      <c r="H615" s="31" t="s">
        <v>61</v>
      </c>
      <c r="I615" s="31"/>
      <c r="J615" s="55">
        <v>9750</v>
      </c>
      <c r="K615" s="56">
        <v>1</v>
      </c>
      <c r="M615" s="42">
        <v>0</v>
      </c>
      <c r="O615" s="29"/>
      <c r="P615" s="54">
        <f t="shared" si="10"/>
        <v>0</v>
      </c>
      <c r="Q615" s="90"/>
      <c r="S615" s="76"/>
    </row>
    <row r="616" spans="1:19" ht="15.75" customHeight="1" x14ac:dyDescent="0.25">
      <c r="A616" s="31" t="s">
        <v>665</v>
      </c>
      <c r="B616" s="31"/>
      <c r="C616" s="31"/>
      <c r="D616" s="31"/>
      <c r="E616" s="31"/>
      <c r="F616" s="31"/>
      <c r="G616" s="31"/>
      <c r="H616" s="31" t="s">
        <v>61</v>
      </c>
      <c r="I616" s="31"/>
      <c r="J616" s="55">
        <v>9750</v>
      </c>
      <c r="K616" s="56">
        <v>1</v>
      </c>
      <c r="M616" s="42">
        <v>0</v>
      </c>
      <c r="O616" s="29"/>
      <c r="P616" s="54">
        <f t="shared" si="10"/>
        <v>0</v>
      </c>
      <c r="Q616" s="90"/>
      <c r="S616" s="76"/>
    </row>
    <row r="617" spans="1:19" ht="15.75" customHeight="1" x14ac:dyDescent="0.25">
      <c r="A617" s="31" t="s">
        <v>666</v>
      </c>
      <c r="B617" s="31"/>
      <c r="C617" s="31"/>
      <c r="D617" s="31"/>
      <c r="E617" s="31"/>
      <c r="F617" s="31"/>
      <c r="G617" s="31"/>
      <c r="H617" s="31" t="s">
        <v>61</v>
      </c>
      <c r="I617" s="31"/>
      <c r="J617" s="55">
        <v>9750</v>
      </c>
      <c r="K617" s="56">
        <v>1</v>
      </c>
      <c r="M617" s="42">
        <v>0</v>
      </c>
      <c r="O617" s="29"/>
      <c r="P617" s="54">
        <f t="shared" si="10"/>
        <v>0</v>
      </c>
      <c r="Q617" s="90"/>
      <c r="S617" s="76"/>
    </row>
    <row r="618" spans="1:19" ht="15.75" customHeight="1" x14ac:dyDescent="0.25">
      <c r="A618" s="31" t="s">
        <v>667</v>
      </c>
      <c r="B618" s="31"/>
      <c r="C618" s="31"/>
      <c r="D618" s="31"/>
      <c r="E618" s="31"/>
      <c r="F618" s="31"/>
      <c r="G618" s="31"/>
      <c r="H618" s="31" t="s">
        <v>61</v>
      </c>
      <c r="I618" s="31"/>
      <c r="J618" s="55">
        <v>9750</v>
      </c>
      <c r="K618" s="56">
        <v>1</v>
      </c>
      <c r="M618" s="42">
        <v>0</v>
      </c>
      <c r="O618" s="29"/>
      <c r="P618" s="54">
        <f t="shared" si="10"/>
        <v>0</v>
      </c>
      <c r="Q618" s="90"/>
      <c r="S618" s="76"/>
    </row>
    <row r="619" spans="1:19" ht="15.75" customHeight="1" x14ac:dyDescent="0.25">
      <c r="A619" s="31" t="s">
        <v>668</v>
      </c>
      <c r="B619" s="31"/>
      <c r="C619" s="31"/>
      <c r="D619" s="31"/>
      <c r="E619" s="31"/>
      <c r="F619" s="31"/>
      <c r="G619" s="31"/>
      <c r="H619" s="31" t="s">
        <v>61</v>
      </c>
      <c r="I619" s="31"/>
      <c r="J619" s="55">
        <v>9750</v>
      </c>
      <c r="K619" s="56">
        <v>1</v>
      </c>
      <c r="M619" s="42">
        <v>0</v>
      </c>
      <c r="O619" s="29"/>
      <c r="P619" s="54">
        <f t="shared" si="10"/>
        <v>0</v>
      </c>
      <c r="Q619" s="90"/>
      <c r="S619" s="76"/>
    </row>
    <row r="620" spans="1:19" ht="15.75" customHeight="1" x14ac:dyDescent="0.25">
      <c r="A620" s="31" t="s">
        <v>669</v>
      </c>
      <c r="B620" s="31"/>
      <c r="C620" s="31"/>
      <c r="D620" s="31"/>
      <c r="E620" s="31"/>
      <c r="F620" s="31"/>
      <c r="G620" s="31"/>
      <c r="H620" s="31" t="s">
        <v>61</v>
      </c>
      <c r="I620" s="31"/>
      <c r="J620" s="55">
        <v>9750</v>
      </c>
      <c r="K620" s="56">
        <v>1</v>
      </c>
      <c r="M620" s="42">
        <v>0</v>
      </c>
      <c r="O620" s="29"/>
      <c r="P620" s="54">
        <f t="shared" si="10"/>
        <v>0</v>
      </c>
      <c r="Q620" s="90"/>
      <c r="S620" s="76"/>
    </row>
    <row r="621" spans="1:19" ht="15.75" customHeight="1" x14ac:dyDescent="0.25">
      <c r="A621" s="31" t="s">
        <v>670</v>
      </c>
      <c r="B621" s="31"/>
      <c r="C621" s="31"/>
      <c r="D621" s="31"/>
      <c r="E621" s="31"/>
      <c r="F621" s="31"/>
      <c r="G621" s="31"/>
      <c r="H621" s="31" t="s">
        <v>61</v>
      </c>
      <c r="I621" s="31"/>
      <c r="J621" s="55">
        <v>9750</v>
      </c>
      <c r="K621" s="56">
        <v>1</v>
      </c>
      <c r="M621" s="42">
        <v>0</v>
      </c>
      <c r="O621" s="29"/>
      <c r="P621" s="54">
        <f t="shared" si="10"/>
        <v>0</v>
      </c>
      <c r="Q621" s="90"/>
      <c r="S621" s="76"/>
    </row>
    <row r="622" spans="1:19" ht="15.75" customHeight="1" x14ac:dyDescent="0.25">
      <c r="A622" s="31" t="s">
        <v>671</v>
      </c>
      <c r="B622" s="31"/>
      <c r="C622" s="31"/>
      <c r="D622" s="31"/>
      <c r="E622" s="31"/>
      <c r="F622" s="31"/>
      <c r="G622" s="31"/>
      <c r="H622" s="31" t="s">
        <v>61</v>
      </c>
      <c r="I622" s="31"/>
      <c r="J622" s="55">
        <v>9750</v>
      </c>
      <c r="K622" s="56">
        <v>1</v>
      </c>
      <c r="M622" s="42">
        <v>0</v>
      </c>
      <c r="O622" s="29"/>
      <c r="P622" s="54">
        <f t="shared" si="10"/>
        <v>0</v>
      </c>
      <c r="Q622" s="90"/>
      <c r="S622" s="76"/>
    </row>
    <row r="623" spans="1:19" ht="15.75" customHeight="1" x14ac:dyDescent="0.25">
      <c r="A623" s="31" t="s">
        <v>672</v>
      </c>
      <c r="B623" s="31"/>
      <c r="C623" s="31"/>
      <c r="D623" s="31"/>
      <c r="E623" s="31"/>
      <c r="F623" s="31"/>
      <c r="G623" s="31"/>
      <c r="H623" s="31" t="s">
        <v>61</v>
      </c>
      <c r="I623" s="31"/>
      <c r="J623" s="55">
        <v>9750</v>
      </c>
      <c r="K623" s="56">
        <v>1</v>
      </c>
      <c r="M623" s="42">
        <v>0</v>
      </c>
      <c r="O623" s="29"/>
      <c r="P623" s="54">
        <f t="shared" si="10"/>
        <v>0</v>
      </c>
      <c r="Q623" s="90"/>
      <c r="S623" s="76"/>
    </row>
    <row r="624" spans="1:19" ht="15.75" customHeight="1" x14ac:dyDescent="0.25">
      <c r="A624" s="31" t="s">
        <v>673</v>
      </c>
      <c r="B624" s="31"/>
      <c r="C624" s="31"/>
      <c r="D624" s="31"/>
      <c r="E624" s="31"/>
      <c r="F624" s="31"/>
      <c r="G624" s="31"/>
      <c r="H624" s="31" t="s">
        <v>61</v>
      </c>
      <c r="I624" s="31"/>
      <c r="J624" s="55">
        <v>9750</v>
      </c>
      <c r="K624" s="56">
        <v>1</v>
      </c>
      <c r="M624" s="42">
        <v>0</v>
      </c>
      <c r="O624" s="29"/>
      <c r="P624" s="54">
        <f t="shared" si="10"/>
        <v>0</v>
      </c>
      <c r="Q624" s="90"/>
      <c r="S624" s="76"/>
    </row>
    <row r="625" spans="1:19" ht="15.75" customHeight="1" x14ac:dyDescent="0.25">
      <c r="A625" s="31" t="s">
        <v>674</v>
      </c>
      <c r="B625" s="31"/>
      <c r="C625" s="31"/>
      <c r="D625" s="31"/>
      <c r="E625" s="31"/>
      <c r="F625" s="31"/>
      <c r="G625" s="31"/>
      <c r="H625" s="31" t="s">
        <v>61</v>
      </c>
      <c r="I625" s="31"/>
      <c r="J625" s="55">
        <v>9750</v>
      </c>
      <c r="K625" s="56">
        <v>1</v>
      </c>
      <c r="M625" s="42">
        <v>0</v>
      </c>
      <c r="O625" s="29"/>
      <c r="P625" s="54">
        <f t="shared" si="10"/>
        <v>0</v>
      </c>
      <c r="Q625" s="90"/>
      <c r="S625" s="76"/>
    </row>
    <row r="626" spans="1:19" ht="15.75" customHeight="1" x14ac:dyDescent="0.25">
      <c r="A626" s="31" t="s">
        <v>675</v>
      </c>
      <c r="B626" s="31"/>
      <c r="C626" s="31"/>
      <c r="D626" s="31"/>
      <c r="E626" s="31"/>
      <c r="F626" s="31"/>
      <c r="G626" s="31"/>
      <c r="H626" s="31" t="s">
        <v>61</v>
      </c>
      <c r="I626" s="31"/>
      <c r="J626" s="55">
        <v>9750</v>
      </c>
      <c r="K626" s="56">
        <v>1</v>
      </c>
      <c r="M626" s="42">
        <v>0</v>
      </c>
      <c r="O626" s="29"/>
      <c r="P626" s="54">
        <f t="shared" si="10"/>
        <v>0</v>
      </c>
      <c r="Q626" s="90"/>
      <c r="S626" s="76"/>
    </row>
    <row r="627" spans="1:19" ht="15.75" customHeight="1" x14ac:dyDescent="0.25">
      <c r="A627" s="31" t="s">
        <v>676</v>
      </c>
      <c r="B627" s="31"/>
      <c r="C627" s="31"/>
      <c r="D627" s="31"/>
      <c r="E627" s="31"/>
      <c r="F627" s="31"/>
      <c r="G627" s="31"/>
      <c r="H627" s="31" t="s">
        <v>61</v>
      </c>
      <c r="I627" s="31"/>
      <c r="J627" s="55">
        <v>9750</v>
      </c>
      <c r="K627" s="56">
        <v>1</v>
      </c>
      <c r="M627" s="42">
        <v>0</v>
      </c>
      <c r="O627" s="29"/>
      <c r="P627" s="54">
        <f t="shared" si="10"/>
        <v>0</v>
      </c>
      <c r="Q627" s="90"/>
      <c r="S627" s="76"/>
    </row>
    <row r="628" spans="1:19" ht="15.75" customHeight="1" x14ac:dyDescent="0.25">
      <c r="A628" s="31" t="s">
        <v>677</v>
      </c>
      <c r="B628" s="31"/>
      <c r="C628" s="31"/>
      <c r="D628" s="31"/>
      <c r="E628" s="31"/>
      <c r="F628" s="31"/>
      <c r="G628" s="31"/>
      <c r="H628" s="31" t="s">
        <v>61</v>
      </c>
      <c r="I628" s="31"/>
      <c r="J628" s="55">
        <v>9750</v>
      </c>
      <c r="K628" s="56">
        <v>1</v>
      </c>
      <c r="M628" s="42">
        <v>0</v>
      </c>
      <c r="O628" s="29"/>
      <c r="P628" s="54">
        <f t="shared" si="10"/>
        <v>0</v>
      </c>
      <c r="Q628" s="90"/>
      <c r="S628" s="76"/>
    </row>
    <row r="629" spans="1:19" ht="15.75" customHeight="1" x14ac:dyDescent="0.25">
      <c r="A629" s="31" t="s">
        <v>678</v>
      </c>
      <c r="B629" s="31"/>
      <c r="C629" s="31"/>
      <c r="D629" s="31"/>
      <c r="E629" s="31"/>
      <c r="F629" s="31"/>
      <c r="G629" s="31"/>
      <c r="H629" s="31" t="s">
        <v>61</v>
      </c>
      <c r="I629" s="31"/>
      <c r="J629" s="55">
        <v>9750</v>
      </c>
      <c r="K629" s="56">
        <v>1</v>
      </c>
      <c r="M629" s="42">
        <v>0</v>
      </c>
      <c r="O629" s="29"/>
      <c r="P629" s="54">
        <f t="shared" si="10"/>
        <v>0</v>
      </c>
      <c r="Q629" s="90"/>
      <c r="S629" s="76"/>
    </row>
    <row r="630" spans="1:19" ht="15.75" customHeight="1" x14ac:dyDescent="0.25">
      <c r="A630" s="31" t="s">
        <v>679</v>
      </c>
      <c r="B630" s="31"/>
      <c r="C630" s="31"/>
      <c r="D630" s="31"/>
      <c r="E630" s="31"/>
      <c r="F630" s="31"/>
      <c r="G630" s="31"/>
      <c r="H630" s="31" t="s">
        <v>61</v>
      </c>
      <c r="I630" s="31"/>
      <c r="J630" s="55">
        <v>9750</v>
      </c>
      <c r="K630" s="56">
        <v>1</v>
      </c>
      <c r="M630" s="42">
        <v>0</v>
      </c>
      <c r="O630" s="29"/>
      <c r="P630" s="54">
        <f t="shared" si="10"/>
        <v>0</v>
      </c>
      <c r="Q630" s="90"/>
      <c r="S630" s="76"/>
    </row>
    <row r="631" spans="1:19" ht="15.75" customHeight="1" x14ac:dyDescent="0.25">
      <c r="A631" s="31" t="s">
        <v>680</v>
      </c>
      <c r="B631" s="31"/>
      <c r="C631" s="31"/>
      <c r="D631" s="31"/>
      <c r="E631" s="31"/>
      <c r="F631" s="31"/>
      <c r="G631" s="31"/>
      <c r="H631" s="31" t="s">
        <v>61</v>
      </c>
      <c r="I631" s="31"/>
      <c r="J631" s="55">
        <v>9750</v>
      </c>
      <c r="K631" s="56">
        <v>1</v>
      </c>
      <c r="M631" s="42">
        <v>0</v>
      </c>
      <c r="O631" s="29"/>
      <c r="P631" s="54">
        <f t="shared" si="10"/>
        <v>0</v>
      </c>
      <c r="Q631" s="90"/>
      <c r="S631" s="76"/>
    </row>
    <row r="632" spans="1:19" ht="15.75" customHeight="1" x14ac:dyDescent="0.25">
      <c r="A632" s="31" t="s">
        <v>681</v>
      </c>
      <c r="B632" s="31"/>
      <c r="C632" s="31"/>
      <c r="D632" s="31"/>
      <c r="E632" s="31"/>
      <c r="F632" s="31"/>
      <c r="G632" s="31"/>
      <c r="H632" s="31" t="s">
        <v>61</v>
      </c>
      <c r="I632" s="31"/>
      <c r="J632" s="55">
        <v>9750</v>
      </c>
      <c r="K632" s="56">
        <v>1</v>
      </c>
      <c r="M632" s="42">
        <v>0</v>
      </c>
      <c r="O632" s="29"/>
      <c r="P632" s="54">
        <f t="shared" si="10"/>
        <v>0</v>
      </c>
      <c r="Q632" s="90"/>
      <c r="S632" s="76"/>
    </row>
    <row r="633" spans="1:19" ht="15.75" customHeight="1" x14ac:dyDescent="0.25">
      <c r="A633" s="31" t="s">
        <v>682</v>
      </c>
      <c r="B633" s="31"/>
      <c r="C633" s="31"/>
      <c r="D633" s="31"/>
      <c r="E633" s="31"/>
      <c r="F633" s="31"/>
      <c r="G633" s="31"/>
      <c r="H633" s="31" t="s">
        <v>61</v>
      </c>
      <c r="I633" s="31"/>
      <c r="J633" s="55">
        <v>9750</v>
      </c>
      <c r="K633" s="56">
        <v>1</v>
      </c>
      <c r="M633" s="42">
        <v>0</v>
      </c>
      <c r="O633" s="29"/>
      <c r="P633" s="54">
        <f t="shared" si="10"/>
        <v>0</v>
      </c>
      <c r="Q633" s="90"/>
      <c r="S633" s="76"/>
    </row>
    <row r="634" spans="1:19" ht="15.75" customHeight="1" x14ac:dyDescent="0.25">
      <c r="A634" s="31" t="s">
        <v>683</v>
      </c>
      <c r="B634" s="31"/>
      <c r="C634" s="31"/>
      <c r="D634" s="31"/>
      <c r="E634" s="31"/>
      <c r="F634" s="31"/>
      <c r="G634" s="31"/>
      <c r="H634" s="31" t="s">
        <v>61</v>
      </c>
      <c r="I634" s="31"/>
      <c r="J634" s="55">
        <v>9750</v>
      </c>
      <c r="K634" s="56">
        <v>1</v>
      </c>
      <c r="M634" s="42">
        <v>0</v>
      </c>
      <c r="O634" s="29"/>
      <c r="P634" s="54">
        <f t="shared" si="10"/>
        <v>0</v>
      </c>
      <c r="Q634" s="90"/>
      <c r="S634" s="76"/>
    </row>
    <row r="635" spans="1:19" ht="15.75" customHeight="1" x14ac:dyDescent="0.25">
      <c r="A635" s="31" t="s">
        <v>684</v>
      </c>
      <c r="B635" s="31"/>
      <c r="C635" s="31"/>
      <c r="D635" s="31"/>
      <c r="E635" s="31"/>
      <c r="F635" s="31"/>
      <c r="G635" s="31"/>
      <c r="H635" s="31" t="s">
        <v>61</v>
      </c>
      <c r="I635" s="31"/>
      <c r="J635" s="55">
        <v>9750</v>
      </c>
      <c r="K635" s="56">
        <v>1</v>
      </c>
      <c r="M635" s="42">
        <v>0</v>
      </c>
      <c r="O635" s="29"/>
      <c r="P635" s="54">
        <f t="shared" si="10"/>
        <v>0</v>
      </c>
      <c r="Q635" s="90"/>
      <c r="S635" s="76"/>
    </row>
    <row r="636" spans="1:19" ht="15.75" customHeight="1" x14ac:dyDescent="0.25">
      <c r="A636" s="31" t="s">
        <v>685</v>
      </c>
      <c r="B636" s="31"/>
      <c r="C636" s="31"/>
      <c r="D636" s="31"/>
      <c r="E636" s="31"/>
      <c r="F636" s="31"/>
      <c r="G636" s="31"/>
      <c r="H636" s="31" t="s">
        <v>61</v>
      </c>
      <c r="I636" s="31"/>
      <c r="J636" s="55">
        <v>9750</v>
      </c>
      <c r="K636" s="56">
        <v>1</v>
      </c>
      <c r="M636" s="42">
        <v>0</v>
      </c>
      <c r="O636" s="29"/>
      <c r="P636" s="54">
        <f t="shared" si="10"/>
        <v>0</v>
      </c>
      <c r="Q636" s="90"/>
      <c r="S636" s="76"/>
    </row>
    <row r="637" spans="1:19" ht="15.75" customHeight="1" x14ac:dyDescent="0.25">
      <c r="A637" s="31" t="s">
        <v>686</v>
      </c>
      <c r="B637" s="31"/>
      <c r="C637" s="31"/>
      <c r="D637" s="31"/>
      <c r="E637" s="31"/>
      <c r="F637" s="31"/>
      <c r="G637" s="31"/>
      <c r="H637" s="31" t="s">
        <v>61</v>
      </c>
      <c r="I637" s="31"/>
      <c r="J637" s="55">
        <v>9750</v>
      </c>
      <c r="K637" s="56">
        <v>1</v>
      </c>
      <c r="M637" s="42">
        <v>0</v>
      </c>
      <c r="O637" s="29"/>
      <c r="P637" s="54">
        <f t="shared" si="10"/>
        <v>0</v>
      </c>
      <c r="Q637" s="90"/>
      <c r="S637" s="76"/>
    </row>
    <row r="638" spans="1:19" ht="15.75" customHeight="1" x14ac:dyDescent="0.25">
      <c r="A638" s="31" t="s">
        <v>687</v>
      </c>
      <c r="B638" s="31"/>
      <c r="C638" s="31"/>
      <c r="D638" s="31"/>
      <c r="E638" s="31"/>
      <c r="F638" s="31"/>
      <c r="G638" s="31"/>
      <c r="H638" s="31" t="s">
        <v>61</v>
      </c>
      <c r="I638" s="31"/>
      <c r="J638" s="55">
        <v>9750</v>
      </c>
      <c r="K638" s="56">
        <v>1</v>
      </c>
      <c r="M638" s="42">
        <v>0</v>
      </c>
      <c r="O638" s="29"/>
      <c r="P638" s="54">
        <f t="shared" si="10"/>
        <v>0</v>
      </c>
      <c r="Q638" s="90"/>
      <c r="S638" s="76"/>
    </row>
    <row r="639" spans="1:19" ht="15.75" customHeight="1" x14ac:dyDescent="0.25">
      <c r="A639" s="31" t="s">
        <v>688</v>
      </c>
      <c r="B639" s="31"/>
      <c r="C639" s="31"/>
      <c r="D639" s="31"/>
      <c r="E639" s="31"/>
      <c r="F639" s="31"/>
      <c r="G639" s="31"/>
      <c r="H639" s="31" t="s">
        <v>61</v>
      </c>
      <c r="I639" s="31"/>
      <c r="J639" s="55">
        <v>9750</v>
      </c>
      <c r="K639" s="56">
        <v>1</v>
      </c>
      <c r="M639" s="42">
        <v>0</v>
      </c>
      <c r="O639" s="29"/>
      <c r="P639" s="54">
        <f t="shared" si="10"/>
        <v>0</v>
      </c>
      <c r="Q639" s="90"/>
      <c r="S639" s="76"/>
    </row>
    <row r="640" spans="1:19" ht="15.75" customHeight="1" x14ac:dyDescent="0.25">
      <c r="A640" s="31" t="s">
        <v>689</v>
      </c>
      <c r="B640" s="31"/>
      <c r="C640" s="31"/>
      <c r="D640" s="31"/>
      <c r="E640" s="31"/>
      <c r="F640" s="31"/>
      <c r="G640" s="31"/>
      <c r="H640" s="31" t="s">
        <v>61</v>
      </c>
      <c r="I640" s="31"/>
      <c r="J640" s="55">
        <v>9750</v>
      </c>
      <c r="K640" s="56">
        <v>1</v>
      </c>
      <c r="M640" s="42">
        <v>0</v>
      </c>
      <c r="O640" s="29"/>
      <c r="P640" s="54">
        <f t="shared" si="10"/>
        <v>0</v>
      </c>
      <c r="Q640" s="90"/>
      <c r="S640" s="76"/>
    </row>
    <row r="641" spans="1:19" ht="15.75" customHeight="1" x14ac:dyDescent="0.25">
      <c r="A641" s="31" t="s">
        <v>690</v>
      </c>
      <c r="B641" s="31"/>
      <c r="C641" s="31"/>
      <c r="D641" s="31"/>
      <c r="E641" s="31"/>
      <c r="F641" s="31"/>
      <c r="G641" s="31"/>
      <c r="H641" s="31" t="s">
        <v>61</v>
      </c>
      <c r="I641" s="31"/>
      <c r="J641" s="55">
        <v>9750</v>
      </c>
      <c r="K641" s="56">
        <v>1</v>
      </c>
      <c r="M641" s="42">
        <v>0</v>
      </c>
      <c r="O641" s="29"/>
      <c r="P641" s="54">
        <f t="shared" si="10"/>
        <v>0</v>
      </c>
      <c r="Q641" s="90"/>
      <c r="S641" s="76"/>
    </row>
    <row r="642" spans="1:19" ht="15.75" customHeight="1" x14ac:dyDescent="0.25">
      <c r="A642" s="31" t="s">
        <v>691</v>
      </c>
      <c r="B642" s="31"/>
      <c r="C642" s="31"/>
      <c r="D642" s="31"/>
      <c r="E642" s="31"/>
      <c r="F642" s="31"/>
      <c r="G642" s="31"/>
      <c r="H642" s="31" t="s">
        <v>61</v>
      </c>
      <c r="I642" s="31"/>
      <c r="J642" s="55">
        <v>9750</v>
      </c>
      <c r="K642" s="56">
        <v>1</v>
      </c>
      <c r="M642" s="42">
        <v>0</v>
      </c>
      <c r="O642" s="29"/>
      <c r="P642" s="54">
        <f t="shared" si="10"/>
        <v>0</v>
      </c>
      <c r="Q642" s="90"/>
      <c r="S642" s="76"/>
    </row>
    <row r="643" spans="1:19" ht="15.75" customHeight="1" x14ac:dyDescent="0.25">
      <c r="A643" s="31" t="s">
        <v>692</v>
      </c>
      <c r="B643" s="31"/>
      <c r="C643" s="31"/>
      <c r="D643" s="31"/>
      <c r="E643" s="31"/>
      <c r="F643" s="31"/>
      <c r="G643" s="31"/>
      <c r="H643" s="31" t="s">
        <v>61</v>
      </c>
      <c r="I643" s="31"/>
      <c r="J643" s="55">
        <v>9750</v>
      </c>
      <c r="K643" s="56">
        <v>1</v>
      </c>
      <c r="M643" s="42">
        <v>0</v>
      </c>
      <c r="O643" s="29"/>
      <c r="P643" s="54">
        <f t="shared" si="10"/>
        <v>0</v>
      </c>
      <c r="Q643" s="90"/>
      <c r="S643" s="76"/>
    </row>
    <row r="644" spans="1:19" ht="15.75" customHeight="1" x14ac:dyDescent="0.25">
      <c r="A644" s="31" t="s">
        <v>693</v>
      </c>
      <c r="B644" s="31"/>
      <c r="C644" s="31"/>
      <c r="D644" s="31"/>
      <c r="E644" s="31"/>
      <c r="F644" s="31"/>
      <c r="G644" s="31"/>
      <c r="H644" s="31" t="s">
        <v>61</v>
      </c>
      <c r="I644" s="31"/>
      <c r="J644" s="55">
        <v>9750</v>
      </c>
      <c r="K644" s="56">
        <v>1</v>
      </c>
      <c r="M644" s="42">
        <v>0</v>
      </c>
      <c r="O644" s="29"/>
      <c r="P644" s="54">
        <f t="shared" si="10"/>
        <v>0</v>
      </c>
      <c r="Q644" s="90"/>
      <c r="S644" s="76"/>
    </row>
    <row r="645" spans="1:19" ht="15.75" customHeight="1" x14ac:dyDescent="0.25">
      <c r="A645" s="31" t="s">
        <v>694</v>
      </c>
      <c r="B645" s="31"/>
      <c r="C645" s="31"/>
      <c r="D645" s="31"/>
      <c r="E645" s="31"/>
      <c r="F645" s="31"/>
      <c r="G645" s="31"/>
      <c r="H645" s="31" t="s">
        <v>61</v>
      </c>
      <c r="I645" s="31"/>
      <c r="J645" s="55">
        <v>9750</v>
      </c>
      <c r="K645" s="56">
        <v>1</v>
      </c>
      <c r="M645" s="42">
        <v>0</v>
      </c>
      <c r="O645" s="29"/>
      <c r="P645" s="54">
        <f t="shared" si="10"/>
        <v>0</v>
      </c>
      <c r="Q645" s="90"/>
      <c r="S645" s="76"/>
    </row>
    <row r="646" spans="1:19" ht="15.75" customHeight="1" x14ac:dyDescent="0.25">
      <c r="A646" s="31" t="s">
        <v>695</v>
      </c>
      <c r="B646" s="31"/>
      <c r="C646" s="31"/>
      <c r="D646" s="31"/>
      <c r="E646" s="31"/>
      <c r="F646" s="31"/>
      <c r="G646" s="31"/>
      <c r="H646" s="31" t="s">
        <v>61</v>
      </c>
      <c r="I646" s="31"/>
      <c r="J646" s="55">
        <v>9750</v>
      </c>
      <c r="K646" s="56">
        <v>1</v>
      </c>
      <c r="M646" s="42">
        <v>0</v>
      </c>
      <c r="O646" s="29"/>
      <c r="P646" s="54">
        <f t="shared" si="10"/>
        <v>0</v>
      </c>
      <c r="Q646" s="90"/>
      <c r="S646" s="76"/>
    </row>
    <row r="647" spans="1:19" ht="15.75" customHeight="1" x14ac:dyDescent="0.25">
      <c r="A647" s="31" t="s">
        <v>696</v>
      </c>
      <c r="B647" s="31"/>
      <c r="C647" s="31"/>
      <c r="D647" s="31"/>
      <c r="E647" s="31"/>
      <c r="F647" s="31"/>
      <c r="G647" s="31"/>
      <c r="H647" s="31" t="s">
        <v>61</v>
      </c>
      <c r="I647" s="31"/>
      <c r="J647" s="55">
        <v>9750</v>
      </c>
      <c r="K647" s="56">
        <v>1</v>
      </c>
      <c r="M647" s="42">
        <v>0</v>
      </c>
      <c r="O647" s="29"/>
      <c r="P647" s="54">
        <f t="shared" si="10"/>
        <v>0</v>
      </c>
      <c r="Q647" s="90"/>
      <c r="S647" s="76"/>
    </row>
    <row r="648" spans="1:19" ht="15.75" customHeight="1" x14ac:dyDescent="0.25">
      <c r="A648" s="31" t="s">
        <v>697</v>
      </c>
      <c r="B648" s="31"/>
      <c r="C648" s="31"/>
      <c r="D648" s="31"/>
      <c r="E648" s="31"/>
      <c r="F648" s="31"/>
      <c r="G648" s="31"/>
      <c r="H648" s="31" t="s">
        <v>61</v>
      </c>
      <c r="I648" s="31"/>
      <c r="J648" s="55">
        <v>9750</v>
      </c>
      <c r="K648" s="56">
        <v>1</v>
      </c>
      <c r="M648" s="42">
        <v>0</v>
      </c>
      <c r="O648" s="29"/>
      <c r="P648" s="54">
        <f t="shared" si="10"/>
        <v>0</v>
      </c>
      <c r="Q648" s="90"/>
      <c r="S648" s="76"/>
    </row>
    <row r="649" spans="1:19" ht="15.75" customHeight="1" x14ac:dyDescent="0.25">
      <c r="A649" s="78" t="s">
        <v>698</v>
      </c>
      <c r="B649" s="78"/>
      <c r="C649" s="78"/>
      <c r="D649" s="78"/>
      <c r="E649" s="78"/>
      <c r="F649" s="78"/>
      <c r="G649" s="78"/>
      <c r="H649" s="79" t="s">
        <v>61</v>
      </c>
      <c r="I649" s="79"/>
      <c r="J649" s="85">
        <v>9750</v>
      </c>
      <c r="K649" s="86">
        <v>1</v>
      </c>
      <c r="L649" s="87"/>
      <c r="M649" s="42">
        <v>0</v>
      </c>
      <c r="O649" s="29"/>
      <c r="P649" s="54">
        <f t="shared" si="10"/>
        <v>0</v>
      </c>
      <c r="Q649" s="91"/>
      <c r="S649" s="88"/>
    </row>
    <row r="650" spans="1:19" ht="15.75" customHeight="1" x14ac:dyDescent="0.25">
      <c r="A650" s="31" t="s">
        <v>699</v>
      </c>
      <c r="B650" s="31"/>
      <c r="C650" s="31"/>
      <c r="D650" s="31"/>
      <c r="E650" s="31"/>
      <c r="F650" s="31"/>
      <c r="G650" s="31"/>
      <c r="H650" s="31" t="s">
        <v>62</v>
      </c>
      <c r="I650" s="31"/>
      <c r="J650" s="55">
        <v>9750</v>
      </c>
      <c r="K650" s="56">
        <v>1</v>
      </c>
      <c r="M650" s="42">
        <v>0</v>
      </c>
      <c r="O650" s="29"/>
      <c r="P650" s="54">
        <f t="shared" ref="P650:P667" si="11">M650+($M$6/$K$6)+($M$12/$K$12)+IF(OR($B$15=H650,$D$15=H650,$F$15=H650),$M$15/$K$15,0)</f>
        <v>0</v>
      </c>
      <c r="Q650" s="92" t="str">
        <f>A12</f>
        <v>Northern Ireland</v>
      </c>
      <c r="R650" s="83"/>
      <c r="S650" s="84"/>
    </row>
    <row r="651" spans="1:19" ht="15.75" customHeight="1" x14ac:dyDescent="0.25">
      <c r="A651" s="31" t="s">
        <v>700</v>
      </c>
      <c r="B651" s="31"/>
      <c r="C651" s="31"/>
      <c r="D651" s="31"/>
      <c r="E651" s="31"/>
      <c r="F651" s="31"/>
      <c r="G651" s="31"/>
      <c r="H651" s="31" t="s">
        <v>62</v>
      </c>
      <c r="I651" s="31"/>
      <c r="J651" s="55">
        <v>9750</v>
      </c>
      <c r="K651" s="56">
        <v>1</v>
      </c>
      <c r="M651" s="42">
        <v>0</v>
      </c>
      <c r="O651" s="29"/>
      <c r="P651" s="54">
        <f t="shared" si="11"/>
        <v>0</v>
      </c>
      <c r="Q651" s="90"/>
      <c r="S651" s="76"/>
    </row>
    <row r="652" spans="1:19" ht="15.75" customHeight="1" x14ac:dyDescent="0.25">
      <c r="A652" s="31" t="s">
        <v>701</v>
      </c>
      <c r="B652" s="31"/>
      <c r="C652" s="31"/>
      <c r="D652" s="31"/>
      <c r="E652" s="31"/>
      <c r="F652" s="31"/>
      <c r="G652" s="31"/>
      <c r="H652" s="31" t="s">
        <v>62</v>
      </c>
      <c r="I652" s="31"/>
      <c r="J652" s="55">
        <v>9750</v>
      </c>
      <c r="K652" s="56">
        <v>1</v>
      </c>
      <c r="M652" s="42">
        <v>0</v>
      </c>
      <c r="O652" s="29"/>
      <c r="P652" s="54">
        <f t="shared" si="11"/>
        <v>0</v>
      </c>
      <c r="Q652" s="90"/>
      <c r="S652" s="76"/>
    </row>
    <row r="653" spans="1:19" ht="15.75" customHeight="1" x14ac:dyDescent="0.25">
      <c r="A653" s="31" t="s">
        <v>702</v>
      </c>
      <c r="B653" s="31"/>
      <c r="C653" s="31"/>
      <c r="D653" s="31"/>
      <c r="E653" s="31"/>
      <c r="F653" s="31"/>
      <c r="G653" s="31"/>
      <c r="H653" s="31" t="s">
        <v>62</v>
      </c>
      <c r="I653" s="31"/>
      <c r="J653" s="55">
        <v>9750</v>
      </c>
      <c r="K653" s="56">
        <v>1</v>
      </c>
      <c r="M653" s="42">
        <v>0</v>
      </c>
      <c r="O653" s="29"/>
      <c r="P653" s="54">
        <f t="shared" si="11"/>
        <v>0</v>
      </c>
      <c r="Q653" s="90"/>
      <c r="S653" s="76"/>
    </row>
    <row r="654" spans="1:19" ht="15.75" customHeight="1" x14ac:dyDescent="0.25">
      <c r="A654" s="31" t="s">
        <v>703</v>
      </c>
      <c r="B654" s="31"/>
      <c r="C654" s="31"/>
      <c r="D654" s="31"/>
      <c r="E654" s="31"/>
      <c r="F654" s="31"/>
      <c r="G654" s="31"/>
      <c r="H654" s="31" t="s">
        <v>62</v>
      </c>
      <c r="I654" s="31"/>
      <c r="J654" s="55">
        <v>9750</v>
      </c>
      <c r="K654" s="56">
        <v>1</v>
      </c>
      <c r="M654" s="42">
        <v>0</v>
      </c>
      <c r="O654" s="29"/>
      <c r="P654" s="54">
        <f t="shared" si="11"/>
        <v>0</v>
      </c>
      <c r="Q654" s="90"/>
      <c r="S654" s="76"/>
    </row>
    <row r="655" spans="1:19" ht="15.75" customHeight="1" x14ac:dyDescent="0.25">
      <c r="A655" s="31" t="s">
        <v>704</v>
      </c>
      <c r="B655" s="31"/>
      <c r="C655" s="31"/>
      <c r="D655" s="31"/>
      <c r="E655" s="31"/>
      <c r="F655" s="31"/>
      <c r="G655" s="31"/>
      <c r="H655" s="31" t="s">
        <v>62</v>
      </c>
      <c r="I655" s="31"/>
      <c r="J655" s="55">
        <v>9750</v>
      </c>
      <c r="K655" s="56">
        <v>1</v>
      </c>
      <c r="M655" s="42">
        <v>0</v>
      </c>
      <c r="O655" s="29"/>
      <c r="P655" s="54">
        <f t="shared" si="11"/>
        <v>0</v>
      </c>
      <c r="Q655" s="90"/>
      <c r="S655" s="76"/>
    </row>
    <row r="656" spans="1:19" ht="15.75" customHeight="1" x14ac:dyDescent="0.25">
      <c r="A656" s="31" t="s">
        <v>705</v>
      </c>
      <c r="B656" s="31"/>
      <c r="C656" s="31"/>
      <c r="D656" s="31"/>
      <c r="E656" s="31"/>
      <c r="F656" s="31"/>
      <c r="G656" s="31"/>
      <c r="H656" s="31" t="s">
        <v>62</v>
      </c>
      <c r="I656" s="31"/>
      <c r="J656" s="55">
        <v>9750</v>
      </c>
      <c r="K656" s="56">
        <v>1</v>
      </c>
      <c r="M656" s="42">
        <v>0</v>
      </c>
      <c r="O656" s="29"/>
      <c r="P656" s="54">
        <f t="shared" si="11"/>
        <v>0</v>
      </c>
      <c r="Q656" s="90"/>
      <c r="S656" s="76"/>
    </row>
    <row r="657" spans="1:19" ht="15.75" customHeight="1" x14ac:dyDescent="0.25">
      <c r="A657" s="31" t="s">
        <v>706</v>
      </c>
      <c r="B657" s="31"/>
      <c r="C657" s="31"/>
      <c r="D657" s="31"/>
      <c r="E657" s="31"/>
      <c r="F657" s="31"/>
      <c r="G657" s="31"/>
      <c r="H657" s="31" t="s">
        <v>62</v>
      </c>
      <c r="I657" s="31"/>
      <c r="J657" s="55">
        <v>9750</v>
      </c>
      <c r="K657" s="56">
        <v>1</v>
      </c>
      <c r="M657" s="42">
        <v>0</v>
      </c>
      <c r="O657" s="29"/>
      <c r="P657" s="54">
        <f t="shared" si="11"/>
        <v>0</v>
      </c>
      <c r="Q657" s="90"/>
      <c r="S657" s="76"/>
    </row>
    <row r="658" spans="1:19" ht="15.75" customHeight="1" x14ac:dyDescent="0.25">
      <c r="A658" s="31" t="s">
        <v>707</v>
      </c>
      <c r="B658" s="31"/>
      <c r="C658" s="31"/>
      <c r="D658" s="31"/>
      <c r="E658" s="31"/>
      <c r="F658" s="31"/>
      <c r="G658" s="31"/>
      <c r="H658" s="31" t="s">
        <v>62</v>
      </c>
      <c r="I658" s="31"/>
      <c r="J658" s="55">
        <v>9750</v>
      </c>
      <c r="K658" s="56">
        <v>1</v>
      </c>
      <c r="M658" s="42">
        <v>0</v>
      </c>
      <c r="O658" s="29"/>
      <c r="P658" s="54">
        <f t="shared" si="11"/>
        <v>0</v>
      </c>
      <c r="Q658" s="90"/>
      <c r="S658" s="76"/>
    </row>
    <row r="659" spans="1:19" ht="15.75" customHeight="1" x14ac:dyDescent="0.25">
      <c r="A659" s="31" t="s">
        <v>708</v>
      </c>
      <c r="B659" s="31"/>
      <c r="C659" s="31"/>
      <c r="D659" s="31"/>
      <c r="E659" s="31"/>
      <c r="F659" s="31"/>
      <c r="G659" s="31"/>
      <c r="H659" s="31" t="s">
        <v>62</v>
      </c>
      <c r="I659" s="31"/>
      <c r="J659" s="55">
        <v>9750</v>
      </c>
      <c r="K659" s="56">
        <v>1</v>
      </c>
      <c r="M659" s="42">
        <v>0</v>
      </c>
      <c r="O659" s="29"/>
      <c r="P659" s="54">
        <f t="shared" si="11"/>
        <v>0</v>
      </c>
      <c r="Q659" s="90"/>
      <c r="S659" s="76"/>
    </row>
    <row r="660" spans="1:19" ht="15.75" customHeight="1" x14ac:dyDescent="0.25">
      <c r="A660" s="31" t="s">
        <v>709</v>
      </c>
      <c r="B660" s="31"/>
      <c r="C660" s="31"/>
      <c r="D660" s="31"/>
      <c r="E660" s="31"/>
      <c r="F660" s="31"/>
      <c r="G660" s="31"/>
      <c r="H660" s="31" t="s">
        <v>62</v>
      </c>
      <c r="I660" s="31"/>
      <c r="J660" s="55">
        <v>9750</v>
      </c>
      <c r="K660" s="56">
        <v>1</v>
      </c>
      <c r="M660" s="42">
        <v>0</v>
      </c>
      <c r="O660" s="29"/>
      <c r="P660" s="54">
        <f t="shared" si="11"/>
        <v>0</v>
      </c>
      <c r="Q660" s="90"/>
      <c r="S660" s="76"/>
    </row>
    <row r="661" spans="1:19" ht="15.75" customHeight="1" x14ac:dyDescent="0.25">
      <c r="A661" s="31" t="s">
        <v>710</v>
      </c>
      <c r="B661" s="31"/>
      <c r="C661" s="31"/>
      <c r="D661" s="31"/>
      <c r="E661" s="31"/>
      <c r="F661" s="31"/>
      <c r="G661" s="31"/>
      <c r="H661" s="31" t="s">
        <v>62</v>
      </c>
      <c r="I661" s="31"/>
      <c r="J661" s="55">
        <v>9750</v>
      </c>
      <c r="K661" s="56">
        <v>1</v>
      </c>
      <c r="M661" s="42">
        <v>0</v>
      </c>
      <c r="O661" s="29"/>
      <c r="P661" s="54">
        <f t="shared" si="11"/>
        <v>0</v>
      </c>
      <c r="Q661" s="90"/>
      <c r="S661" s="76"/>
    </row>
    <row r="662" spans="1:19" ht="15.75" customHeight="1" x14ac:dyDescent="0.25">
      <c r="A662" s="31" t="s">
        <v>711</v>
      </c>
      <c r="B662" s="31"/>
      <c r="C662" s="31"/>
      <c r="D662" s="31"/>
      <c r="E662" s="31"/>
      <c r="F662" s="31"/>
      <c r="G662" s="31"/>
      <c r="H662" s="31" t="s">
        <v>62</v>
      </c>
      <c r="I662" s="31"/>
      <c r="J662" s="55">
        <v>9750</v>
      </c>
      <c r="K662" s="56">
        <v>1</v>
      </c>
      <c r="M662" s="42">
        <v>0</v>
      </c>
      <c r="O662" s="29"/>
      <c r="P662" s="54">
        <f t="shared" si="11"/>
        <v>0</v>
      </c>
      <c r="Q662" s="90"/>
      <c r="S662" s="76"/>
    </row>
    <row r="663" spans="1:19" ht="15.75" customHeight="1" x14ac:dyDescent="0.25">
      <c r="A663" s="31" t="s">
        <v>712</v>
      </c>
      <c r="B663" s="31"/>
      <c r="C663" s="31"/>
      <c r="D663" s="31"/>
      <c r="E663" s="31"/>
      <c r="F663" s="31"/>
      <c r="G663" s="31"/>
      <c r="H663" s="31" t="s">
        <v>62</v>
      </c>
      <c r="I663" s="31"/>
      <c r="J663" s="55">
        <v>9750</v>
      </c>
      <c r="K663" s="56">
        <v>1</v>
      </c>
      <c r="M663" s="42">
        <v>0</v>
      </c>
      <c r="O663" s="29"/>
      <c r="P663" s="54">
        <f t="shared" si="11"/>
        <v>0</v>
      </c>
      <c r="Q663" s="90"/>
      <c r="S663" s="76"/>
    </row>
    <row r="664" spans="1:19" ht="15.75" customHeight="1" x14ac:dyDescent="0.25">
      <c r="A664" s="31" t="s">
        <v>713</v>
      </c>
      <c r="B664" s="31"/>
      <c r="C664" s="31"/>
      <c r="D664" s="31"/>
      <c r="E664" s="31"/>
      <c r="F664" s="31"/>
      <c r="G664" s="31"/>
      <c r="H664" s="31" t="s">
        <v>62</v>
      </c>
      <c r="I664" s="31"/>
      <c r="J664" s="55">
        <v>9750</v>
      </c>
      <c r="K664" s="56">
        <v>1</v>
      </c>
      <c r="M664" s="42">
        <v>0</v>
      </c>
      <c r="O664" s="29"/>
      <c r="P664" s="54">
        <f t="shared" si="11"/>
        <v>0</v>
      </c>
      <c r="Q664" s="90"/>
      <c r="S664" s="76"/>
    </row>
    <row r="665" spans="1:19" ht="15.75" customHeight="1" x14ac:dyDescent="0.25">
      <c r="A665" s="31" t="s">
        <v>714</v>
      </c>
      <c r="B665" s="31"/>
      <c r="C665" s="31"/>
      <c r="D665" s="31"/>
      <c r="E665" s="31"/>
      <c r="F665" s="31"/>
      <c r="G665" s="31"/>
      <c r="H665" s="31" t="s">
        <v>62</v>
      </c>
      <c r="I665" s="31"/>
      <c r="J665" s="55">
        <v>9750</v>
      </c>
      <c r="K665" s="56">
        <v>1</v>
      </c>
      <c r="M665" s="42">
        <v>0</v>
      </c>
      <c r="O665" s="29"/>
      <c r="P665" s="54">
        <f t="shared" si="11"/>
        <v>0</v>
      </c>
      <c r="Q665" s="90"/>
      <c r="S665" s="76"/>
    </row>
    <row r="666" spans="1:19" ht="15.75" customHeight="1" x14ac:dyDescent="0.25">
      <c r="A666" s="31" t="s">
        <v>715</v>
      </c>
      <c r="B666" s="31"/>
      <c r="C666" s="31"/>
      <c r="D666" s="31"/>
      <c r="E666" s="31"/>
      <c r="F666" s="31"/>
      <c r="G666" s="31"/>
      <c r="H666" s="31" t="s">
        <v>62</v>
      </c>
      <c r="I666" s="31"/>
      <c r="J666" s="55">
        <v>9750</v>
      </c>
      <c r="K666" s="56">
        <v>1</v>
      </c>
      <c r="M666" s="42">
        <v>0</v>
      </c>
      <c r="O666" s="29"/>
      <c r="P666" s="54">
        <f t="shared" si="11"/>
        <v>0</v>
      </c>
      <c r="Q666" s="90"/>
      <c r="S666" s="76"/>
    </row>
    <row r="667" spans="1:19" ht="15.75" customHeight="1" x14ac:dyDescent="0.25">
      <c r="A667" s="31" t="s">
        <v>716</v>
      </c>
      <c r="B667" s="31"/>
      <c r="C667" s="31"/>
      <c r="D667" s="31"/>
      <c r="E667" s="31"/>
      <c r="F667" s="31"/>
      <c r="G667" s="31"/>
      <c r="H667" s="31" t="s">
        <v>62</v>
      </c>
      <c r="I667" s="31"/>
      <c r="J667" s="55">
        <v>9750</v>
      </c>
      <c r="K667" s="56">
        <v>1</v>
      </c>
      <c r="M667" s="42">
        <v>0</v>
      </c>
      <c r="O667" s="29"/>
      <c r="P667" s="54">
        <f t="shared" si="11"/>
        <v>0</v>
      </c>
      <c r="Q667" s="90"/>
      <c r="S667" s="76"/>
    </row>
  </sheetData>
  <mergeCells count="17">
    <mergeCell ref="Q442:Q496"/>
    <mergeCell ref="P1:Q1"/>
    <mergeCell ref="J2:M2"/>
    <mergeCell ref="J3:M3"/>
    <mergeCell ref="Q18:Q55"/>
    <mergeCell ref="Q56:Q111"/>
    <mergeCell ref="Q112:Q166"/>
    <mergeCell ref="Q167:Q221"/>
    <mergeCell ref="Q222:Q276"/>
    <mergeCell ref="Q277:Q331"/>
    <mergeCell ref="Q332:Q386"/>
    <mergeCell ref="Q387:Q441"/>
    <mergeCell ref="Q497:Q550"/>
    <mergeCell ref="Q551:Q580"/>
    <mergeCell ref="Q581:Q609"/>
    <mergeCell ref="Q610:Q649"/>
    <mergeCell ref="Q650:Q667"/>
  </mergeCells>
  <conditionalFormatting sqref="J2">
    <cfRule type="iconSet" priority="6">
      <iconSet iconSet="3Symbols" showValue="0">
        <cfvo type="percent" val="0"/>
        <cfvo type="num" val="-1" gte="0"/>
        <cfvo type="num" val="0" gte="0"/>
      </iconSet>
    </cfRule>
  </conditionalFormatting>
  <conditionalFormatting sqref="K15:L16 J9:J16">
    <cfRule type="cellIs" dxfId="10" priority="5" operator="lessThan">
      <formula>$Q9</formula>
    </cfRule>
  </conditionalFormatting>
  <conditionalFormatting sqref="J18:J667">
    <cfRule type="cellIs" dxfId="9" priority="4" operator="lessThan">
      <formula>$P18</formula>
    </cfRule>
  </conditionalFormatting>
  <conditionalFormatting sqref="S15:S16">
    <cfRule type="cellIs" dxfId="8" priority="8" operator="greaterThan">
      <formula>$J$18</formula>
    </cfRule>
  </conditionalFormatting>
  <conditionalFormatting sqref="Q9:Q12">
    <cfRule type="cellIs" dxfId="7" priority="2" operator="greaterThan">
      <formula>J9</formula>
    </cfRule>
    <cfRule type="expression" dxfId="6" priority="3">
      <formula>OR($Q$9&gt;$I$9,$Q$10&gt;$I$10,$Q$11&gt;$I$11,$Q$12&gt;$I$12)</formula>
    </cfRule>
    <cfRule type="cellIs" dxfId="5" priority="7" operator="between">
      <formula>0.01</formula>
      <formula>"J9"</formula>
    </cfRule>
  </conditionalFormatting>
  <conditionalFormatting sqref="J3">
    <cfRule type="cellIs" dxfId="4" priority="9" operator="equal">
      <formula>$S$3</formula>
    </cfRule>
    <cfRule type="cellIs" dxfId="3" priority="10" operator="equal">
      <formula>$S$4</formula>
    </cfRule>
  </conditionalFormatting>
  <conditionalFormatting sqref="P18:P667">
    <cfRule type="cellIs" dxfId="2" priority="1" operator="greaterThan">
      <formula>J18</formula>
    </cfRule>
    <cfRule type="expression" dxfId="1" priority="11" stopIfTrue="1">
      <formula>AND(P18&gt;7800,OR($Q$9&gt;$I$9,$Q$10&gt;$I$10,$Q$11&gt;$I$11,$Q$12&gt;$I$12)=TRUE)</formula>
    </cfRule>
    <cfRule type="cellIs" dxfId="0" priority="12" operator="between">
      <formula>0.01</formula>
      <formula>"J18"</formula>
    </cfRule>
  </conditionalFormatting>
  <dataValidations count="5">
    <dataValidation allowBlank="1" showInputMessage="1" showErrorMessage="1" promptTitle="Constituency spending" prompt="If a downward arrow is displayed, in addition to being required to report your spending in respect of each part of the UK, you are also required to report your spending in respect of one or more constituencies in that part. Scroll down to see more." sqref="R9:R12 JN9:JN12 TJ9:TJ12 ADF9:ADF12 ANB9:ANB12 AWX9:AWX12 BGT9:BGT12 BQP9:BQP12 CAL9:CAL12 CKH9:CKH12 CUD9:CUD12 DDZ9:DDZ12 DNV9:DNV12 DXR9:DXR12 EHN9:EHN12 ERJ9:ERJ12 FBF9:FBF12 FLB9:FLB12 FUX9:FUX12 GET9:GET12 GOP9:GOP12 GYL9:GYL12 HIH9:HIH12 HSD9:HSD12 IBZ9:IBZ12 ILV9:ILV12 IVR9:IVR12 JFN9:JFN12 JPJ9:JPJ12 JZF9:JZF12 KJB9:KJB12 KSX9:KSX12 LCT9:LCT12 LMP9:LMP12 LWL9:LWL12 MGH9:MGH12 MQD9:MQD12 MZZ9:MZZ12 NJV9:NJV12 NTR9:NTR12 ODN9:ODN12 ONJ9:ONJ12 OXF9:OXF12 PHB9:PHB12 PQX9:PQX12 QAT9:QAT12 QKP9:QKP12 QUL9:QUL12 REH9:REH12 ROD9:ROD12 RXZ9:RXZ12 SHV9:SHV12 SRR9:SRR12 TBN9:TBN12 TLJ9:TLJ12 TVF9:TVF12 UFB9:UFB12 UOX9:UOX12 UYT9:UYT12 VIP9:VIP12 VSL9:VSL12 WCH9:WCH12 WMD9:WMD12 WVZ9:WVZ12 R65545:R65548 JN65545:JN65548 TJ65545:TJ65548 ADF65545:ADF65548 ANB65545:ANB65548 AWX65545:AWX65548 BGT65545:BGT65548 BQP65545:BQP65548 CAL65545:CAL65548 CKH65545:CKH65548 CUD65545:CUD65548 DDZ65545:DDZ65548 DNV65545:DNV65548 DXR65545:DXR65548 EHN65545:EHN65548 ERJ65545:ERJ65548 FBF65545:FBF65548 FLB65545:FLB65548 FUX65545:FUX65548 GET65545:GET65548 GOP65545:GOP65548 GYL65545:GYL65548 HIH65545:HIH65548 HSD65545:HSD65548 IBZ65545:IBZ65548 ILV65545:ILV65548 IVR65545:IVR65548 JFN65545:JFN65548 JPJ65545:JPJ65548 JZF65545:JZF65548 KJB65545:KJB65548 KSX65545:KSX65548 LCT65545:LCT65548 LMP65545:LMP65548 LWL65545:LWL65548 MGH65545:MGH65548 MQD65545:MQD65548 MZZ65545:MZZ65548 NJV65545:NJV65548 NTR65545:NTR65548 ODN65545:ODN65548 ONJ65545:ONJ65548 OXF65545:OXF65548 PHB65545:PHB65548 PQX65545:PQX65548 QAT65545:QAT65548 QKP65545:QKP65548 QUL65545:QUL65548 REH65545:REH65548 ROD65545:ROD65548 RXZ65545:RXZ65548 SHV65545:SHV65548 SRR65545:SRR65548 TBN65545:TBN65548 TLJ65545:TLJ65548 TVF65545:TVF65548 UFB65545:UFB65548 UOX65545:UOX65548 UYT65545:UYT65548 VIP65545:VIP65548 VSL65545:VSL65548 WCH65545:WCH65548 WMD65545:WMD65548 WVZ65545:WVZ65548 R131081:R131084 JN131081:JN131084 TJ131081:TJ131084 ADF131081:ADF131084 ANB131081:ANB131084 AWX131081:AWX131084 BGT131081:BGT131084 BQP131081:BQP131084 CAL131081:CAL131084 CKH131081:CKH131084 CUD131081:CUD131084 DDZ131081:DDZ131084 DNV131081:DNV131084 DXR131081:DXR131084 EHN131081:EHN131084 ERJ131081:ERJ131084 FBF131081:FBF131084 FLB131081:FLB131084 FUX131081:FUX131084 GET131081:GET131084 GOP131081:GOP131084 GYL131081:GYL131084 HIH131081:HIH131084 HSD131081:HSD131084 IBZ131081:IBZ131084 ILV131081:ILV131084 IVR131081:IVR131084 JFN131081:JFN131084 JPJ131081:JPJ131084 JZF131081:JZF131084 KJB131081:KJB131084 KSX131081:KSX131084 LCT131081:LCT131084 LMP131081:LMP131084 LWL131081:LWL131084 MGH131081:MGH131084 MQD131081:MQD131084 MZZ131081:MZZ131084 NJV131081:NJV131084 NTR131081:NTR131084 ODN131081:ODN131084 ONJ131081:ONJ131084 OXF131081:OXF131084 PHB131081:PHB131084 PQX131081:PQX131084 QAT131081:QAT131084 QKP131081:QKP131084 QUL131081:QUL131084 REH131081:REH131084 ROD131081:ROD131084 RXZ131081:RXZ131084 SHV131081:SHV131084 SRR131081:SRR131084 TBN131081:TBN131084 TLJ131081:TLJ131084 TVF131081:TVF131084 UFB131081:UFB131084 UOX131081:UOX131084 UYT131081:UYT131084 VIP131081:VIP131084 VSL131081:VSL131084 WCH131081:WCH131084 WMD131081:WMD131084 WVZ131081:WVZ131084 R196617:R196620 JN196617:JN196620 TJ196617:TJ196620 ADF196617:ADF196620 ANB196617:ANB196620 AWX196617:AWX196620 BGT196617:BGT196620 BQP196617:BQP196620 CAL196617:CAL196620 CKH196617:CKH196620 CUD196617:CUD196620 DDZ196617:DDZ196620 DNV196617:DNV196620 DXR196617:DXR196620 EHN196617:EHN196620 ERJ196617:ERJ196620 FBF196617:FBF196620 FLB196617:FLB196620 FUX196617:FUX196620 GET196617:GET196620 GOP196617:GOP196620 GYL196617:GYL196620 HIH196617:HIH196620 HSD196617:HSD196620 IBZ196617:IBZ196620 ILV196617:ILV196620 IVR196617:IVR196620 JFN196617:JFN196620 JPJ196617:JPJ196620 JZF196617:JZF196620 KJB196617:KJB196620 KSX196617:KSX196620 LCT196617:LCT196620 LMP196617:LMP196620 LWL196617:LWL196620 MGH196617:MGH196620 MQD196617:MQD196620 MZZ196617:MZZ196620 NJV196617:NJV196620 NTR196617:NTR196620 ODN196617:ODN196620 ONJ196617:ONJ196620 OXF196617:OXF196620 PHB196617:PHB196620 PQX196617:PQX196620 QAT196617:QAT196620 QKP196617:QKP196620 QUL196617:QUL196620 REH196617:REH196620 ROD196617:ROD196620 RXZ196617:RXZ196620 SHV196617:SHV196620 SRR196617:SRR196620 TBN196617:TBN196620 TLJ196617:TLJ196620 TVF196617:TVF196620 UFB196617:UFB196620 UOX196617:UOX196620 UYT196617:UYT196620 VIP196617:VIP196620 VSL196617:VSL196620 WCH196617:WCH196620 WMD196617:WMD196620 WVZ196617:WVZ196620 R262153:R262156 JN262153:JN262156 TJ262153:TJ262156 ADF262153:ADF262156 ANB262153:ANB262156 AWX262153:AWX262156 BGT262153:BGT262156 BQP262153:BQP262156 CAL262153:CAL262156 CKH262153:CKH262156 CUD262153:CUD262156 DDZ262153:DDZ262156 DNV262153:DNV262156 DXR262153:DXR262156 EHN262153:EHN262156 ERJ262153:ERJ262156 FBF262153:FBF262156 FLB262153:FLB262156 FUX262153:FUX262156 GET262153:GET262156 GOP262153:GOP262156 GYL262153:GYL262156 HIH262153:HIH262156 HSD262153:HSD262156 IBZ262153:IBZ262156 ILV262153:ILV262156 IVR262153:IVR262156 JFN262153:JFN262156 JPJ262153:JPJ262156 JZF262153:JZF262156 KJB262153:KJB262156 KSX262153:KSX262156 LCT262153:LCT262156 LMP262153:LMP262156 LWL262153:LWL262156 MGH262153:MGH262156 MQD262153:MQD262156 MZZ262153:MZZ262156 NJV262153:NJV262156 NTR262153:NTR262156 ODN262153:ODN262156 ONJ262153:ONJ262156 OXF262153:OXF262156 PHB262153:PHB262156 PQX262153:PQX262156 QAT262153:QAT262156 QKP262153:QKP262156 QUL262153:QUL262156 REH262153:REH262156 ROD262153:ROD262156 RXZ262153:RXZ262156 SHV262153:SHV262156 SRR262153:SRR262156 TBN262153:TBN262156 TLJ262153:TLJ262156 TVF262153:TVF262156 UFB262153:UFB262156 UOX262153:UOX262156 UYT262153:UYT262156 VIP262153:VIP262156 VSL262153:VSL262156 WCH262153:WCH262156 WMD262153:WMD262156 WVZ262153:WVZ262156 R327689:R327692 JN327689:JN327692 TJ327689:TJ327692 ADF327689:ADF327692 ANB327689:ANB327692 AWX327689:AWX327692 BGT327689:BGT327692 BQP327689:BQP327692 CAL327689:CAL327692 CKH327689:CKH327692 CUD327689:CUD327692 DDZ327689:DDZ327692 DNV327689:DNV327692 DXR327689:DXR327692 EHN327689:EHN327692 ERJ327689:ERJ327692 FBF327689:FBF327692 FLB327689:FLB327692 FUX327689:FUX327692 GET327689:GET327692 GOP327689:GOP327692 GYL327689:GYL327692 HIH327689:HIH327692 HSD327689:HSD327692 IBZ327689:IBZ327692 ILV327689:ILV327692 IVR327689:IVR327692 JFN327689:JFN327692 JPJ327689:JPJ327692 JZF327689:JZF327692 KJB327689:KJB327692 KSX327689:KSX327692 LCT327689:LCT327692 LMP327689:LMP327692 LWL327689:LWL327692 MGH327689:MGH327692 MQD327689:MQD327692 MZZ327689:MZZ327692 NJV327689:NJV327692 NTR327689:NTR327692 ODN327689:ODN327692 ONJ327689:ONJ327692 OXF327689:OXF327692 PHB327689:PHB327692 PQX327689:PQX327692 QAT327689:QAT327692 QKP327689:QKP327692 QUL327689:QUL327692 REH327689:REH327692 ROD327689:ROD327692 RXZ327689:RXZ327692 SHV327689:SHV327692 SRR327689:SRR327692 TBN327689:TBN327692 TLJ327689:TLJ327692 TVF327689:TVF327692 UFB327689:UFB327692 UOX327689:UOX327692 UYT327689:UYT327692 VIP327689:VIP327692 VSL327689:VSL327692 WCH327689:WCH327692 WMD327689:WMD327692 WVZ327689:WVZ327692 R393225:R393228 JN393225:JN393228 TJ393225:TJ393228 ADF393225:ADF393228 ANB393225:ANB393228 AWX393225:AWX393228 BGT393225:BGT393228 BQP393225:BQP393228 CAL393225:CAL393228 CKH393225:CKH393228 CUD393225:CUD393228 DDZ393225:DDZ393228 DNV393225:DNV393228 DXR393225:DXR393228 EHN393225:EHN393228 ERJ393225:ERJ393228 FBF393225:FBF393228 FLB393225:FLB393228 FUX393225:FUX393228 GET393225:GET393228 GOP393225:GOP393228 GYL393225:GYL393228 HIH393225:HIH393228 HSD393225:HSD393228 IBZ393225:IBZ393228 ILV393225:ILV393228 IVR393225:IVR393228 JFN393225:JFN393228 JPJ393225:JPJ393228 JZF393225:JZF393228 KJB393225:KJB393228 KSX393225:KSX393228 LCT393225:LCT393228 LMP393225:LMP393228 LWL393225:LWL393228 MGH393225:MGH393228 MQD393225:MQD393228 MZZ393225:MZZ393228 NJV393225:NJV393228 NTR393225:NTR393228 ODN393225:ODN393228 ONJ393225:ONJ393228 OXF393225:OXF393228 PHB393225:PHB393228 PQX393225:PQX393228 QAT393225:QAT393228 QKP393225:QKP393228 QUL393225:QUL393228 REH393225:REH393228 ROD393225:ROD393228 RXZ393225:RXZ393228 SHV393225:SHV393228 SRR393225:SRR393228 TBN393225:TBN393228 TLJ393225:TLJ393228 TVF393225:TVF393228 UFB393225:UFB393228 UOX393225:UOX393228 UYT393225:UYT393228 VIP393225:VIP393228 VSL393225:VSL393228 WCH393225:WCH393228 WMD393225:WMD393228 WVZ393225:WVZ393228 R458761:R458764 JN458761:JN458764 TJ458761:TJ458764 ADF458761:ADF458764 ANB458761:ANB458764 AWX458761:AWX458764 BGT458761:BGT458764 BQP458761:BQP458764 CAL458761:CAL458764 CKH458761:CKH458764 CUD458761:CUD458764 DDZ458761:DDZ458764 DNV458761:DNV458764 DXR458761:DXR458764 EHN458761:EHN458764 ERJ458761:ERJ458764 FBF458761:FBF458764 FLB458761:FLB458764 FUX458761:FUX458764 GET458761:GET458764 GOP458761:GOP458764 GYL458761:GYL458764 HIH458761:HIH458764 HSD458761:HSD458764 IBZ458761:IBZ458764 ILV458761:ILV458764 IVR458761:IVR458764 JFN458761:JFN458764 JPJ458761:JPJ458764 JZF458761:JZF458764 KJB458761:KJB458764 KSX458761:KSX458764 LCT458761:LCT458764 LMP458761:LMP458764 LWL458761:LWL458764 MGH458761:MGH458764 MQD458761:MQD458764 MZZ458761:MZZ458764 NJV458761:NJV458764 NTR458761:NTR458764 ODN458761:ODN458764 ONJ458761:ONJ458764 OXF458761:OXF458764 PHB458761:PHB458764 PQX458761:PQX458764 QAT458761:QAT458764 QKP458761:QKP458764 QUL458761:QUL458764 REH458761:REH458764 ROD458761:ROD458764 RXZ458761:RXZ458764 SHV458761:SHV458764 SRR458761:SRR458764 TBN458761:TBN458764 TLJ458761:TLJ458764 TVF458761:TVF458764 UFB458761:UFB458764 UOX458761:UOX458764 UYT458761:UYT458764 VIP458761:VIP458764 VSL458761:VSL458764 WCH458761:WCH458764 WMD458761:WMD458764 WVZ458761:WVZ458764 R524297:R524300 JN524297:JN524300 TJ524297:TJ524300 ADF524297:ADF524300 ANB524297:ANB524300 AWX524297:AWX524300 BGT524297:BGT524300 BQP524297:BQP524300 CAL524297:CAL524300 CKH524297:CKH524300 CUD524297:CUD524300 DDZ524297:DDZ524300 DNV524297:DNV524300 DXR524297:DXR524300 EHN524297:EHN524300 ERJ524297:ERJ524300 FBF524297:FBF524300 FLB524297:FLB524300 FUX524297:FUX524300 GET524297:GET524300 GOP524297:GOP524300 GYL524297:GYL524300 HIH524297:HIH524300 HSD524297:HSD524300 IBZ524297:IBZ524300 ILV524297:ILV524300 IVR524297:IVR524300 JFN524297:JFN524300 JPJ524297:JPJ524300 JZF524297:JZF524300 KJB524297:KJB524300 KSX524297:KSX524300 LCT524297:LCT524300 LMP524297:LMP524300 LWL524297:LWL524300 MGH524297:MGH524300 MQD524297:MQD524300 MZZ524297:MZZ524300 NJV524297:NJV524300 NTR524297:NTR524300 ODN524297:ODN524300 ONJ524297:ONJ524300 OXF524297:OXF524300 PHB524297:PHB524300 PQX524297:PQX524300 QAT524297:QAT524300 QKP524297:QKP524300 QUL524297:QUL524300 REH524297:REH524300 ROD524297:ROD524300 RXZ524297:RXZ524300 SHV524297:SHV524300 SRR524297:SRR524300 TBN524297:TBN524300 TLJ524297:TLJ524300 TVF524297:TVF524300 UFB524297:UFB524300 UOX524297:UOX524300 UYT524297:UYT524300 VIP524297:VIP524300 VSL524297:VSL524300 WCH524297:WCH524300 WMD524297:WMD524300 WVZ524297:WVZ524300 R589833:R589836 JN589833:JN589836 TJ589833:TJ589836 ADF589833:ADF589836 ANB589833:ANB589836 AWX589833:AWX589836 BGT589833:BGT589836 BQP589833:BQP589836 CAL589833:CAL589836 CKH589833:CKH589836 CUD589833:CUD589836 DDZ589833:DDZ589836 DNV589833:DNV589836 DXR589833:DXR589836 EHN589833:EHN589836 ERJ589833:ERJ589836 FBF589833:FBF589836 FLB589833:FLB589836 FUX589833:FUX589836 GET589833:GET589836 GOP589833:GOP589836 GYL589833:GYL589836 HIH589833:HIH589836 HSD589833:HSD589836 IBZ589833:IBZ589836 ILV589833:ILV589836 IVR589833:IVR589836 JFN589833:JFN589836 JPJ589833:JPJ589836 JZF589833:JZF589836 KJB589833:KJB589836 KSX589833:KSX589836 LCT589833:LCT589836 LMP589833:LMP589836 LWL589833:LWL589836 MGH589833:MGH589836 MQD589833:MQD589836 MZZ589833:MZZ589836 NJV589833:NJV589836 NTR589833:NTR589836 ODN589833:ODN589836 ONJ589833:ONJ589836 OXF589833:OXF589836 PHB589833:PHB589836 PQX589833:PQX589836 QAT589833:QAT589836 QKP589833:QKP589836 QUL589833:QUL589836 REH589833:REH589836 ROD589833:ROD589836 RXZ589833:RXZ589836 SHV589833:SHV589836 SRR589833:SRR589836 TBN589833:TBN589836 TLJ589833:TLJ589836 TVF589833:TVF589836 UFB589833:UFB589836 UOX589833:UOX589836 UYT589833:UYT589836 VIP589833:VIP589836 VSL589833:VSL589836 WCH589833:WCH589836 WMD589833:WMD589836 WVZ589833:WVZ589836 R655369:R655372 JN655369:JN655372 TJ655369:TJ655372 ADF655369:ADF655372 ANB655369:ANB655372 AWX655369:AWX655372 BGT655369:BGT655372 BQP655369:BQP655372 CAL655369:CAL655372 CKH655369:CKH655372 CUD655369:CUD655372 DDZ655369:DDZ655372 DNV655369:DNV655372 DXR655369:DXR655372 EHN655369:EHN655372 ERJ655369:ERJ655372 FBF655369:FBF655372 FLB655369:FLB655372 FUX655369:FUX655372 GET655369:GET655372 GOP655369:GOP655372 GYL655369:GYL655372 HIH655369:HIH655372 HSD655369:HSD655372 IBZ655369:IBZ655372 ILV655369:ILV655372 IVR655369:IVR655372 JFN655369:JFN655372 JPJ655369:JPJ655372 JZF655369:JZF655372 KJB655369:KJB655372 KSX655369:KSX655372 LCT655369:LCT655372 LMP655369:LMP655372 LWL655369:LWL655372 MGH655369:MGH655372 MQD655369:MQD655372 MZZ655369:MZZ655372 NJV655369:NJV655372 NTR655369:NTR655372 ODN655369:ODN655372 ONJ655369:ONJ655372 OXF655369:OXF655372 PHB655369:PHB655372 PQX655369:PQX655372 QAT655369:QAT655372 QKP655369:QKP655372 QUL655369:QUL655372 REH655369:REH655372 ROD655369:ROD655372 RXZ655369:RXZ655372 SHV655369:SHV655372 SRR655369:SRR655372 TBN655369:TBN655372 TLJ655369:TLJ655372 TVF655369:TVF655372 UFB655369:UFB655372 UOX655369:UOX655372 UYT655369:UYT655372 VIP655369:VIP655372 VSL655369:VSL655372 WCH655369:WCH655372 WMD655369:WMD655372 WVZ655369:WVZ655372 R720905:R720908 JN720905:JN720908 TJ720905:TJ720908 ADF720905:ADF720908 ANB720905:ANB720908 AWX720905:AWX720908 BGT720905:BGT720908 BQP720905:BQP720908 CAL720905:CAL720908 CKH720905:CKH720908 CUD720905:CUD720908 DDZ720905:DDZ720908 DNV720905:DNV720908 DXR720905:DXR720908 EHN720905:EHN720908 ERJ720905:ERJ720908 FBF720905:FBF720908 FLB720905:FLB720908 FUX720905:FUX720908 GET720905:GET720908 GOP720905:GOP720908 GYL720905:GYL720908 HIH720905:HIH720908 HSD720905:HSD720908 IBZ720905:IBZ720908 ILV720905:ILV720908 IVR720905:IVR720908 JFN720905:JFN720908 JPJ720905:JPJ720908 JZF720905:JZF720908 KJB720905:KJB720908 KSX720905:KSX720908 LCT720905:LCT720908 LMP720905:LMP720908 LWL720905:LWL720908 MGH720905:MGH720908 MQD720905:MQD720908 MZZ720905:MZZ720908 NJV720905:NJV720908 NTR720905:NTR720908 ODN720905:ODN720908 ONJ720905:ONJ720908 OXF720905:OXF720908 PHB720905:PHB720908 PQX720905:PQX720908 QAT720905:QAT720908 QKP720905:QKP720908 QUL720905:QUL720908 REH720905:REH720908 ROD720905:ROD720908 RXZ720905:RXZ720908 SHV720905:SHV720908 SRR720905:SRR720908 TBN720905:TBN720908 TLJ720905:TLJ720908 TVF720905:TVF720908 UFB720905:UFB720908 UOX720905:UOX720908 UYT720905:UYT720908 VIP720905:VIP720908 VSL720905:VSL720908 WCH720905:WCH720908 WMD720905:WMD720908 WVZ720905:WVZ720908 R786441:R786444 JN786441:JN786444 TJ786441:TJ786444 ADF786441:ADF786444 ANB786441:ANB786444 AWX786441:AWX786444 BGT786441:BGT786444 BQP786441:BQP786444 CAL786441:CAL786444 CKH786441:CKH786444 CUD786441:CUD786444 DDZ786441:DDZ786444 DNV786441:DNV786444 DXR786441:DXR786444 EHN786441:EHN786444 ERJ786441:ERJ786444 FBF786441:FBF786444 FLB786441:FLB786444 FUX786441:FUX786444 GET786441:GET786444 GOP786441:GOP786444 GYL786441:GYL786444 HIH786441:HIH786444 HSD786441:HSD786444 IBZ786441:IBZ786444 ILV786441:ILV786444 IVR786441:IVR786444 JFN786441:JFN786444 JPJ786441:JPJ786444 JZF786441:JZF786444 KJB786441:KJB786444 KSX786441:KSX786444 LCT786441:LCT786444 LMP786441:LMP786444 LWL786441:LWL786444 MGH786441:MGH786444 MQD786441:MQD786444 MZZ786441:MZZ786444 NJV786441:NJV786444 NTR786441:NTR786444 ODN786441:ODN786444 ONJ786441:ONJ786444 OXF786441:OXF786444 PHB786441:PHB786444 PQX786441:PQX786444 QAT786441:QAT786444 QKP786441:QKP786444 QUL786441:QUL786444 REH786441:REH786444 ROD786441:ROD786444 RXZ786441:RXZ786444 SHV786441:SHV786444 SRR786441:SRR786444 TBN786441:TBN786444 TLJ786441:TLJ786444 TVF786441:TVF786444 UFB786441:UFB786444 UOX786441:UOX786444 UYT786441:UYT786444 VIP786441:VIP786444 VSL786441:VSL786444 WCH786441:WCH786444 WMD786441:WMD786444 WVZ786441:WVZ786444 R851977:R851980 JN851977:JN851980 TJ851977:TJ851980 ADF851977:ADF851980 ANB851977:ANB851980 AWX851977:AWX851980 BGT851977:BGT851980 BQP851977:BQP851980 CAL851977:CAL851980 CKH851977:CKH851980 CUD851977:CUD851980 DDZ851977:DDZ851980 DNV851977:DNV851980 DXR851977:DXR851980 EHN851977:EHN851980 ERJ851977:ERJ851980 FBF851977:FBF851980 FLB851977:FLB851980 FUX851977:FUX851980 GET851977:GET851980 GOP851977:GOP851980 GYL851977:GYL851980 HIH851977:HIH851980 HSD851977:HSD851980 IBZ851977:IBZ851980 ILV851977:ILV851980 IVR851977:IVR851980 JFN851977:JFN851980 JPJ851977:JPJ851980 JZF851977:JZF851980 KJB851977:KJB851980 KSX851977:KSX851980 LCT851977:LCT851980 LMP851977:LMP851980 LWL851977:LWL851980 MGH851977:MGH851980 MQD851977:MQD851980 MZZ851977:MZZ851980 NJV851977:NJV851980 NTR851977:NTR851980 ODN851977:ODN851980 ONJ851977:ONJ851980 OXF851977:OXF851980 PHB851977:PHB851980 PQX851977:PQX851980 QAT851977:QAT851980 QKP851977:QKP851980 QUL851977:QUL851980 REH851977:REH851980 ROD851977:ROD851980 RXZ851977:RXZ851980 SHV851977:SHV851980 SRR851977:SRR851980 TBN851977:TBN851980 TLJ851977:TLJ851980 TVF851977:TVF851980 UFB851977:UFB851980 UOX851977:UOX851980 UYT851977:UYT851980 VIP851977:VIP851980 VSL851977:VSL851980 WCH851977:WCH851980 WMD851977:WMD851980 WVZ851977:WVZ851980 R917513:R917516 JN917513:JN917516 TJ917513:TJ917516 ADF917513:ADF917516 ANB917513:ANB917516 AWX917513:AWX917516 BGT917513:BGT917516 BQP917513:BQP917516 CAL917513:CAL917516 CKH917513:CKH917516 CUD917513:CUD917516 DDZ917513:DDZ917516 DNV917513:DNV917516 DXR917513:DXR917516 EHN917513:EHN917516 ERJ917513:ERJ917516 FBF917513:FBF917516 FLB917513:FLB917516 FUX917513:FUX917516 GET917513:GET917516 GOP917513:GOP917516 GYL917513:GYL917516 HIH917513:HIH917516 HSD917513:HSD917516 IBZ917513:IBZ917516 ILV917513:ILV917516 IVR917513:IVR917516 JFN917513:JFN917516 JPJ917513:JPJ917516 JZF917513:JZF917516 KJB917513:KJB917516 KSX917513:KSX917516 LCT917513:LCT917516 LMP917513:LMP917516 LWL917513:LWL917516 MGH917513:MGH917516 MQD917513:MQD917516 MZZ917513:MZZ917516 NJV917513:NJV917516 NTR917513:NTR917516 ODN917513:ODN917516 ONJ917513:ONJ917516 OXF917513:OXF917516 PHB917513:PHB917516 PQX917513:PQX917516 QAT917513:QAT917516 QKP917513:QKP917516 QUL917513:QUL917516 REH917513:REH917516 ROD917513:ROD917516 RXZ917513:RXZ917516 SHV917513:SHV917516 SRR917513:SRR917516 TBN917513:TBN917516 TLJ917513:TLJ917516 TVF917513:TVF917516 UFB917513:UFB917516 UOX917513:UOX917516 UYT917513:UYT917516 VIP917513:VIP917516 VSL917513:VSL917516 WCH917513:WCH917516 WMD917513:WMD917516 WVZ917513:WVZ917516 R983049:R983052 JN983049:JN983052 TJ983049:TJ983052 ADF983049:ADF983052 ANB983049:ANB983052 AWX983049:AWX983052 BGT983049:BGT983052 BQP983049:BQP983052 CAL983049:CAL983052 CKH983049:CKH983052 CUD983049:CUD983052 DDZ983049:DDZ983052 DNV983049:DNV983052 DXR983049:DXR983052 EHN983049:EHN983052 ERJ983049:ERJ983052 FBF983049:FBF983052 FLB983049:FLB983052 FUX983049:FUX983052 GET983049:GET983052 GOP983049:GOP983052 GYL983049:GYL983052 HIH983049:HIH983052 HSD983049:HSD983052 IBZ983049:IBZ983052 ILV983049:ILV983052 IVR983049:IVR983052 JFN983049:JFN983052 JPJ983049:JPJ983052 JZF983049:JZF983052 KJB983049:KJB983052 KSX983049:KSX983052 LCT983049:LCT983052 LMP983049:LMP983052 LWL983049:LWL983052 MGH983049:MGH983052 MQD983049:MQD983052 MZZ983049:MZZ983052 NJV983049:NJV983052 NTR983049:NTR983052 ODN983049:ODN983052 ONJ983049:ONJ983052 OXF983049:OXF983052 PHB983049:PHB983052 PQX983049:PQX983052 QAT983049:QAT983052 QKP983049:QKP983052 QUL983049:QUL983052 REH983049:REH983052 ROD983049:ROD983052 RXZ983049:RXZ983052 SHV983049:SHV983052 SRR983049:SRR983052 TBN983049:TBN983052 TLJ983049:TLJ983052 TVF983049:TVF983052 UFB983049:UFB983052 UOX983049:UOX983052 UYT983049:UYT983052 VIP983049:VIP983052 VSL983049:VSL983052 WCH983049:WCH983052 WMD983049:WMD983052 WVZ983049:WVZ983052" xr:uid="{973AE683-E609-4009-8493-FA6987FC5D81}"/>
    <dataValidation type="list" allowBlank="1" showInputMessage="1" showErrorMessage="1" promptTitle="Combined spending" prompt="You must select a different part of the UK to cell B15." sqref="D15 IZ15 SV15 ACR15 AMN15 AWJ15 BGF15 BQB15 BZX15 CJT15 CTP15 DDL15 DNH15 DXD15 EGZ15 EQV15 FAR15 FKN15 FUJ15 GEF15 GOB15 GXX15 HHT15 HRP15 IBL15 ILH15 IVD15 JEZ15 JOV15 JYR15 KIN15 KSJ15 LCF15 LMB15 LVX15 MFT15 MPP15 MZL15 NJH15 NTD15 OCZ15 OMV15 OWR15 PGN15 PQJ15 QAF15 QKB15 QTX15 RDT15 RNP15 RXL15 SHH15 SRD15 TAZ15 TKV15 TUR15 UEN15 UOJ15 UYF15 VIB15 VRX15 WBT15 WLP15 WVL15 D65551 IZ65551 SV65551 ACR65551 AMN65551 AWJ65551 BGF65551 BQB65551 BZX65551 CJT65551 CTP65551 DDL65551 DNH65551 DXD65551 EGZ65551 EQV65551 FAR65551 FKN65551 FUJ65551 GEF65551 GOB65551 GXX65551 HHT65551 HRP65551 IBL65551 ILH65551 IVD65551 JEZ65551 JOV65551 JYR65551 KIN65551 KSJ65551 LCF65551 LMB65551 LVX65551 MFT65551 MPP65551 MZL65551 NJH65551 NTD65551 OCZ65551 OMV65551 OWR65551 PGN65551 PQJ65551 QAF65551 QKB65551 QTX65551 RDT65551 RNP65551 RXL65551 SHH65551 SRD65551 TAZ65551 TKV65551 TUR65551 UEN65551 UOJ65551 UYF65551 VIB65551 VRX65551 WBT65551 WLP65551 WVL65551 D131087 IZ131087 SV131087 ACR131087 AMN131087 AWJ131087 BGF131087 BQB131087 BZX131087 CJT131087 CTP131087 DDL131087 DNH131087 DXD131087 EGZ131087 EQV131087 FAR131087 FKN131087 FUJ131087 GEF131087 GOB131087 GXX131087 HHT131087 HRP131087 IBL131087 ILH131087 IVD131087 JEZ131087 JOV131087 JYR131087 KIN131087 KSJ131087 LCF131087 LMB131087 LVX131087 MFT131087 MPP131087 MZL131087 NJH131087 NTD131087 OCZ131087 OMV131087 OWR131087 PGN131087 PQJ131087 QAF131087 QKB131087 QTX131087 RDT131087 RNP131087 RXL131087 SHH131087 SRD131087 TAZ131087 TKV131087 TUR131087 UEN131087 UOJ131087 UYF131087 VIB131087 VRX131087 WBT131087 WLP131087 WVL131087 D196623 IZ196623 SV196623 ACR196623 AMN196623 AWJ196623 BGF196623 BQB196623 BZX196623 CJT196623 CTP196623 DDL196623 DNH196623 DXD196623 EGZ196623 EQV196623 FAR196623 FKN196623 FUJ196623 GEF196623 GOB196623 GXX196623 HHT196623 HRP196623 IBL196623 ILH196623 IVD196623 JEZ196623 JOV196623 JYR196623 KIN196623 KSJ196623 LCF196623 LMB196623 LVX196623 MFT196623 MPP196623 MZL196623 NJH196623 NTD196623 OCZ196623 OMV196623 OWR196623 PGN196623 PQJ196623 QAF196623 QKB196623 QTX196623 RDT196623 RNP196623 RXL196623 SHH196623 SRD196623 TAZ196623 TKV196623 TUR196623 UEN196623 UOJ196623 UYF196623 VIB196623 VRX196623 WBT196623 WLP196623 WVL196623 D262159 IZ262159 SV262159 ACR262159 AMN262159 AWJ262159 BGF262159 BQB262159 BZX262159 CJT262159 CTP262159 DDL262159 DNH262159 DXD262159 EGZ262159 EQV262159 FAR262159 FKN262159 FUJ262159 GEF262159 GOB262159 GXX262159 HHT262159 HRP262159 IBL262159 ILH262159 IVD262159 JEZ262159 JOV262159 JYR262159 KIN262159 KSJ262159 LCF262159 LMB262159 LVX262159 MFT262159 MPP262159 MZL262159 NJH262159 NTD262159 OCZ262159 OMV262159 OWR262159 PGN262159 PQJ262159 QAF262159 QKB262159 QTX262159 RDT262159 RNP262159 RXL262159 SHH262159 SRD262159 TAZ262159 TKV262159 TUR262159 UEN262159 UOJ262159 UYF262159 VIB262159 VRX262159 WBT262159 WLP262159 WVL262159 D327695 IZ327695 SV327695 ACR327695 AMN327695 AWJ327695 BGF327695 BQB327695 BZX327695 CJT327695 CTP327695 DDL327695 DNH327695 DXD327695 EGZ327695 EQV327695 FAR327695 FKN327695 FUJ327695 GEF327695 GOB327695 GXX327695 HHT327695 HRP327695 IBL327695 ILH327695 IVD327695 JEZ327695 JOV327695 JYR327695 KIN327695 KSJ327695 LCF327695 LMB327695 LVX327695 MFT327695 MPP327695 MZL327695 NJH327695 NTD327695 OCZ327695 OMV327695 OWR327695 PGN327695 PQJ327695 QAF327695 QKB327695 QTX327695 RDT327695 RNP327695 RXL327695 SHH327695 SRD327695 TAZ327695 TKV327695 TUR327695 UEN327695 UOJ327695 UYF327695 VIB327695 VRX327695 WBT327695 WLP327695 WVL327695 D393231 IZ393231 SV393231 ACR393231 AMN393231 AWJ393231 BGF393231 BQB393231 BZX393231 CJT393231 CTP393231 DDL393231 DNH393231 DXD393231 EGZ393231 EQV393231 FAR393231 FKN393231 FUJ393231 GEF393231 GOB393231 GXX393231 HHT393231 HRP393231 IBL393231 ILH393231 IVD393231 JEZ393231 JOV393231 JYR393231 KIN393231 KSJ393231 LCF393231 LMB393231 LVX393231 MFT393231 MPP393231 MZL393231 NJH393231 NTD393231 OCZ393231 OMV393231 OWR393231 PGN393231 PQJ393231 QAF393231 QKB393231 QTX393231 RDT393231 RNP393231 RXL393231 SHH393231 SRD393231 TAZ393231 TKV393231 TUR393231 UEN393231 UOJ393231 UYF393231 VIB393231 VRX393231 WBT393231 WLP393231 WVL393231 D458767 IZ458767 SV458767 ACR458767 AMN458767 AWJ458767 BGF458767 BQB458767 BZX458767 CJT458767 CTP458767 DDL458767 DNH458767 DXD458767 EGZ458767 EQV458767 FAR458767 FKN458767 FUJ458767 GEF458767 GOB458767 GXX458767 HHT458767 HRP458767 IBL458767 ILH458767 IVD458767 JEZ458767 JOV458767 JYR458767 KIN458767 KSJ458767 LCF458767 LMB458767 LVX458767 MFT458767 MPP458767 MZL458767 NJH458767 NTD458767 OCZ458767 OMV458767 OWR458767 PGN458767 PQJ458767 QAF458767 QKB458767 QTX458767 RDT458767 RNP458767 RXL458767 SHH458767 SRD458767 TAZ458767 TKV458767 TUR458767 UEN458767 UOJ458767 UYF458767 VIB458767 VRX458767 WBT458767 WLP458767 WVL458767 D524303 IZ524303 SV524303 ACR524303 AMN524303 AWJ524303 BGF524303 BQB524303 BZX524303 CJT524303 CTP524303 DDL524303 DNH524303 DXD524303 EGZ524303 EQV524303 FAR524303 FKN524303 FUJ524303 GEF524303 GOB524303 GXX524303 HHT524303 HRP524303 IBL524303 ILH524303 IVD524303 JEZ524303 JOV524303 JYR524303 KIN524303 KSJ524303 LCF524303 LMB524303 LVX524303 MFT524303 MPP524303 MZL524303 NJH524303 NTD524303 OCZ524303 OMV524303 OWR524303 PGN524303 PQJ524303 QAF524303 QKB524303 QTX524303 RDT524303 RNP524303 RXL524303 SHH524303 SRD524303 TAZ524303 TKV524303 TUR524303 UEN524303 UOJ524303 UYF524303 VIB524303 VRX524303 WBT524303 WLP524303 WVL524303 D589839 IZ589839 SV589839 ACR589839 AMN589839 AWJ589839 BGF589839 BQB589839 BZX589839 CJT589839 CTP589839 DDL589839 DNH589839 DXD589839 EGZ589839 EQV589839 FAR589839 FKN589839 FUJ589839 GEF589839 GOB589839 GXX589839 HHT589839 HRP589839 IBL589839 ILH589839 IVD589839 JEZ589839 JOV589839 JYR589839 KIN589839 KSJ589839 LCF589839 LMB589839 LVX589839 MFT589839 MPP589839 MZL589839 NJH589839 NTD589839 OCZ589839 OMV589839 OWR589839 PGN589839 PQJ589839 QAF589839 QKB589839 QTX589839 RDT589839 RNP589839 RXL589839 SHH589839 SRD589839 TAZ589839 TKV589839 TUR589839 UEN589839 UOJ589839 UYF589839 VIB589839 VRX589839 WBT589839 WLP589839 WVL589839 D655375 IZ655375 SV655375 ACR655375 AMN655375 AWJ655375 BGF655375 BQB655375 BZX655375 CJT655375 CTP655375 DDL655375 DNH655375 DXD655375 EGZ655375 EQV655375 FAR655375 FKN655375 FUJ655375 GEF655375 GOB655375 GXX655375 HHT655375 HRP655375 IBL655375 ILH655375 IVD655375 JEZ655375 JOV655375 JYR655375 KIN655375 KSJ655375 LCF655375 LMB655375 LVX655375 MFT655375 MPP655375 MZL655375 NJH655375 NTD655375 OCZ655375 OMV655375 OWR655375 PGN655375 PQJ655375 QAF655375 QKB655375 QTX655375 RDT655375 RNP655375 RXL655375 SHH655375 SRD655375 TAZ655375 TKV655375 TUR655375 UEN655375 UOJ655375 UYF655375 VIB655375 VRX655375 WBT655375 WLP655375 WVL655375 D720911 IZ720911 SV720911 ACR720911 AMN720911 AWJ720911 BGF720911 BQB720911 BZX720911 CJT720911 CTP720911 DDL720911 DNH720911 DXD720911 EGZ720911 EQV720911 FAR720911 FKN720911 FUJ720911 GEF720911 GOB720911 GXX720911 HHT720911 HRP720911 IBL720911 ILH720911 IVD720911 JEZ720911 JOV720911 JYR720911 KIN720911 KSJ720911 LCF720911 LMB720911 LVX720911 MFT720911 MPP720911 MZL720911 NJH720911 NTD720911 OCZ720911 OMV720911 OWR720911 PGN720911 PQJ720911 QAF720911 QKB720911 QTX720911 RDT720911 RNP720911 RXL720911 SHH720911 SRD720911 TAZ720911 TKV720911 TUR720911 UEN720911 UOJ720911 UYF720911 VIB720911 VRX720911 WBT720911 WLP720911 WVL720911 D786447 IZ786447 SV786447 ACR786447 AMN786447 AWJ786447 BGF786447 BQB786447 BZX786447 CJT786447 CTP786447 DDL786447 DNH786447 DXD786447 EGZ786447 EQV786447 FAR786447 FKN786447 FUJ786447 GEF786447 GOB786447 GXX786447 HHT786447 HRP786447 IBL786447 ILH786447 IVD786447 JEZ786447 JOV786447 JYR786447 KIN786447 KSJ786447 LCF786447 LMB786447 LVX786447 MFT786447 MPP786447 MZL786447 NJH786447 NTD786447 OCZ786447 OMV786447 OWR786447 PGN786447 PQJ786447 QAF786447 QKB786447 QTX786447 RDT786447 RNP786447 RXL786447 SHH786447 SRD786447 TAZ786447 TKV786447 TUR786447 UEN786447 UOJ786447 UYF786447 VIB786447 VRX786447 WBT786447 WLP786447 WVL786447 D851983 IZ851983 SV851983 ACR851983 AMN851983 AWJ851983 BGF851983 BQB851983 BZX851983 CJT851983 CTP851983 DDL851983 DNH851983 DXD851983 EGZ851983 EQV851983 FAR851983 FKN851983 FUJ851983 GEF851983 GOB851983 GXX851983 HHT851983 HRP851983 IBL851983 ILH851983 IVD851983 JEZ851983 JOV851983 JYR851983 KIN851983 KSJ851983 LCF851983 LMB851983 LVX851983 MFT851983 MPP851983 MZL851983 NJH851983 NTD851983 OCZ851983 OMV851983 OWR851983 PGN851983 PQJ851983 QAF851983 QKB851983 QTX851983 RDT851983 RNP851983 RXL851983 SHH851983 SRD851983 TAZ851983 TKV851983 TUR851983 UEN851983 UOJ851983 UYF851983 VIB851983 VRX851983 WBT851983 WLP851983 WVL851983 D917519 IZ917519 SV917519 ACR917519 AMN917519 AWJ917519 BGF917519 BQB917519 BZX917519 CJT917519 CTP917519 DDL917519 DNH917519 DXD917519 EGZ917519 EQV917519 FAR917519 FKN917519 FUJ917519 GEF917519 GOB917519 GXX917519 HHT917519 HRP917519 IBL917519 ILH917519 IVD917519 JEZ917519 JOV917519 JYR917519 KIN917519 KSJ917519 LCF917519 LMB917519 LVX917519 MFT917519 MPP917519 MZL917519 NJH917519 NTD917519 OCZ917519 OMV917519 OWR917519 PGN917519 PQJ917519 QAF917519 QKB917519 QTX917519 RDT917519 RNP917519 RXL917519 SHH917519 SRD917519 TAZ917519 TKV917519 TUR917519 UEN917519 UOJ917519 UYF917519 VIB917519 VRX917519 WBT917519 WLP917519 WVL917519 D983055 IZ983055 SV983055 ACR983055 AMN983055 AWJ983055 BGF983055 BQB983055 BZX983055 CJT983055 CTP983055 DDL983055 DNH983055 DXD983055 EGZ983055 EQV983055 FAR983055 FKN983055 FUJ983055 GEF983055 GOB983055 GXX983055 HHT983055 HRP983055 IBL983055 ILH983055 IVD983055 JEZ983055 JOV983055 JYR983055 KIN983055 KSJ983055 LCF983055 LMB983055 LVX983055 MFT983055 MPP983055 MZL983055 NJH983055 NTD983055 OCZ983055 OMV983055 OWR983055 PGN983055 PQJ983055 QAF983055 QKB983055 QTX983055 RDT983055 RNP983055 RXL983055 SHH983055 SRD983055 TAZ983055 TKV983055 TUR983055 UEN983055 UOJ983055 UYF983055 VIB983055 VRX983055 WBT983055 WLP983055 WVL983055" xr:uid="{B4DEB1C9-67BA-4CD2-929E-B39E41EEE51B}">
      <formula1>$S$9:$S$12</formula1>
    </dataValidation>
    <dataValidation type="list" allowBlank="1" showInputMessage="1" showErrorMessage="1" promptTitle="Combined spending" prompt="Use these cells to calculate attribution when spending on one campaign in a combination of UK parts. If you have separate campaigns in each UK part, use cells M9 to M12 instead." sqref="B15 IX15 ST15 ACP15 AML15 AWH15 BGD15 BPZ15 BZV15 CJR15 CTN15 DDJ15 DNF15 DXB15 EGX15 EQT15 FAP15 FKL15 FUH15 GED15 GNZ15 GXV15 HHR15 HRN15 IBJ15 ILF15 IVB15 JEX15 JOT15 JYP15 KIL15 KSH15 LCD15 LLZ15 LVV15 MFR15 MPN15 MZJ15 NJF15 NTB15 OCX15 OMT15 OWP15 PGL15 PQH15 QAD15 QJZ15 QTV15 RDR15 RNN15 RXJ15 SHF15 SRB15 TAX15 TKT15 TUP15 UEL15 UOH15 UYD15 VHZ15 VRV15 WBR15 WLN15 WVJ15 B65551 IX65551 ST65551 ACP65551 AML65551 AWH65551 BGD65551 BPZ65551 BZV65551 CJR65551 CTN65551 DDJ65551 DNF65551 DXB65551 EGX65551 EQT65551 FAP65551 FKL65551 FUH65551 GED65551 GNZ65551 GXV65551 HHR65551 HRN65551 IBJ65551 ILF65551 IVB65551 JEX65551 JOT65551 JYP65551 KIL65551 KSH65551 LCD65551 LLZ65551 LVV65551 MFR65551 MPN65551 MZJ65551 NJF65551 NTB65551 OCX65551 OMT65551 OWP65551 PGL65551 PQH65551 QAD65551 QJZ65551 QTV65551 RDR65551 RNN65551 RXJ65551 SHF65551 SRB65551 TAX65551 TKT65551 TUP65551 UEL65551 UOH65551 UYD65551 VHZ65551 VRV65551 WBR65551 WLN65551 WVJ65551 B131087 IX131087 ST131087 ACP131087 AML131087 AWH131087 BGD131087 BPZ131087 BZV131087 CJR131087 CTN131087 DDJ131087 DNF131087 DXB131087 EGX131087 EQT131087 FAP131087 FKL131087 FUH131087 GED131087 GNZ131087 GXV131087 HHR131087 HRN131087 IBJ131087 ILF131087 IVB131087 JEX131087 JOT131087 JYP131087 KIL131087 KSH131087 LCD131087 LLZ131087 LVV131087 MFR131087 MPN131087 MZJ131087 NJF131087 NTB131087 OCX131087 OMT131087 OWP131087 PGL131087 PQH131087 QAD131087 QJZ131087 QTV131087 RDR131087 RNN131087 RXJ131087 SHF131087 SRB131087 TAX131087 TKT131087 TUP131087 UEL131087 UOH131087 UYD131087 VHZ131087 VRV131087 WBR131087 WLN131087 WVJ131087 B196623 IX196623 ST196623 ACP196623 AML196623 AWH196623 BGD196623 BPZ196623 BZV196623 CJR196623 CTN196623 DDJ196623 DNF196623 DXB196623 EGX196623 EQT196623 FAP196623 FKL196623 FUH196623 GED196623 GNZ196623 GXV196623 HHR196623 HRN196623 IBJ196623 ILF196623 IVB196623 JEX196623 JOT196623 JYP196623 KIL196623 KSH196623 LCD196623 LLZ196623 LVV196623 MFR196623 MPN196623 MZJ196623 NJF196623 NTB196623 OCX196623 OMT196623 OWP196623 PGL196623 PQH196623 QAD196623 QJZ196623 QTV196623 RDR196623 RNN196623 RXJ196623 SHF196623 SRB196623 TAX196623 TKT196623 TUP196623 UEL196623 UOH196623 UYD196623 VHZ196623 VRV196623 WBR196623 WLN196623 WVJ196623 B262159 IX262159 ST262159 ACP262159 AML262159 AWH262159 BGD262159 BPZ262159 BZV262159 CJR262159 CTN262159 DDJ262159 DNF262159 DXB262159 EGX262159 EQT262159 FAP262159 FKL262159 FUH262159 GED262159 GNZ262159 GXV262159 HHR262159 HRN262159 IBJ262159 ILF262159 IVB262159 JEX262159 JOT262159 JYP262159 KIL262159 KSH262159 LCD262159 LLZ262159 LVV262159 MFR262159 MPN262159 MZJ262159 NJF262159 NTB262159 OCX262159 OMT262159 OWP262159 PGL262159 PQH262159 QAD262159 QJZ262159 QTV262159 RDR262159 RNN262159 RXJ262159 SHF262159 SRB262159 TAX262159 TKT262159 TUP262159 UEL262159 UOH262159 UYD262159 VHZ262159 VRV262159 WBR262159 WLN262159 WVJ262159 B327695 IX327695 ST327695 ACP327695 AML327695 AWH327695 BGD327695 BPZ327695 BZV327695 CJR327695 CTN327695 DDJ327695 DNF327695 DXB327695 EGX327695 EQT327695 FAP327695 FKL327695 FUH327695 GED327695 GNZ327695 GXV327695 HHR327695 HRN327695 IBJ327695 ILF327695 IVB327695 JEX327695 JOT327695 JYP327695 KIL327695 KSH327695 LCD327695 LLZ327695 LVV327695 MFR327695 MPN327695 MZJ327695 NJF327695 NTB327695 OCX327695 OMT327695 OWP327695 PGL327695 PQH327695 QAD327695 QJZ327695 QTV327695 RDR327695 RNN327695 RXJ327695 SHF327695 SRB327695 TAX327695 TKT327695 TUP327695 UEL327695 UOH327695 UYD327695 VHZ327695 VRV327695 WBR327695 WLN327695 WVJ327695 B393231 IX393231 ST393231 ACP393231 AML393231 AWH393231 BGD393231 BPZ393231 BZV393231 CJR393231 CTN393231 DDJ393231 DNF393231 DXB393231 EGX393231 EQT393231 FAP393231 FKL393231 FUH393231 GED393231 GNZ393231 GXV393231 HHR393231 HRN393231 IBJ393231 ILF393231 IVB393231 JEX393231 JOT393231 JYP393231 KIL393231 KSH393231 LCD393231 LLZ393231 LVV393231 MFR393231 MPN393231 MZJ393231 NJF393231 NTB393231 OCX393231 OMT393231 OWP393231 PGL393231 PQH393231 QAD393231 QJZ393231 QTV393231 RDR393231 RNN393231 RXJ393231 SHF393231 SRB393231 TAX393231 TKT393231 TUP393231 UEL393231 UOH393231 UYD393231 VHZ393231 VRV393231 WBR393231 WLN393231 WVJ393231 B458767 IX458767 ST458767 ACP458767 AML458767 AWH458767 BGD458767 BPZ458767 BZV458767 CJR458767 CTN458767 DDJ458767 DNF458767 DXB458767 EGX458767 EQT458767 FAP458767 FKL458767 FUH458767 GED458767 GNZ458767 GXV458767 HHR458767 HRN458767 IBJ458767 ILF458767 IVB458767 JEX458767 JOT458767 JYP458767 KIL458767 KSH458767 LCD458767 LLZ458767 LVV458767 MFR458767 MPN458767 MZJ458767 NJF458767 NTB458767 OCX458767 OMT458767 OWP458767 PGL458767 PQH458767 QAD458767 QJZ458767 QTV458767 RDR458767 RNN458767 RXJ458767 SHF458767 SRB458767 TAX458767 TKT458767 TUP458767 UEL458767 UOH458767 UYD458767 VHZ458767 VRV458767 WBR458767 WLN458767 WVJ458767 B524303 IX524303 ST524303 ACP524303 AML524303 AWH524303 BGD524303 BPZ524303 BZV524303 CJR524303 CTN524303 DDJ524303 DNF524303 DXB524303 EGX524303 EQT524303 FAP524303 FKL524303 FUH524303 GED524303 GNZ524303 GXV524303 HHR524303 HRN524303 IBJ524303 ILF524303 IVB524303 JEX524303 JOT524303 JYP524303 KIL524303 KSH524303 LCD524303 LLZ524303 LVV524303 MFR524303 MPN524303 MZJ524303 NJF524303 NTB524303 OCX524303 OMT524303 OWP524303 PGL524303 PQH524303 QAD524303 QJZ524303 QTV524303 RDR524303 RNN524303 RXJ524303 SHF524303 SRB524303 TAX524303 TKT524303 TUP524303 UEL524303 UOH524303 UYD524303 VHZ524303 VRV524303 WBR524303 WLN524303 WVJ524303 B589839 IX589839 ST589839 ACP589839 AML589839 AWH589839 BGD589839 BPZ589839 BZV589839 CJR589839 CTN589839 DDJ589839 DNF589839 DXB589839 EGX589839 EQT589839 FAP589839 FKL589839 FUH589839 GED589839 GNZ589839 GXV589839 HHR589839 HRN589839 IBJ589839 ILF589839 IVB589839 JEX589839 JOT589839 JYP589839 KIL589839 KSH589839 LCD589839 LLZ589839 LVV589839 MFR589839 MPN589839 MZJ589839 NJF589839 NTB589839 OCX589839 OMT589839 OWP589839 PGL589839 PQH589839 QAD589839 QJZ589839 QTV589839 RDR589839 RNN589839 RXJ589839 SHF589839 SRB589839 TAX589839 TKT589839 TUP589839 UEL589839 UOH589839 UYD589839 VHZ589839 VRV589839 WBR589839 WLN589839 WVJ589839 B655375 IX655375 ST655375 ACP655375 AML655375 AWH655375 BGD655375 BPZ655375 BZV655375 CJR655375 CTN655375 DDJ655375 DNF655375 DXB655375 EGX655375 EQT655375 FAP655375 FKL655375 FUH655375 GED655375 GNZ655375 GXV655375 HHR655375 HRN655375 IBJ655375 ILF655375 IVB655375 JEX655375 JOT655375 JYP655375 KIL655375 KSH655375 LCD655375 LLZ655375 LVV655375 MFR655375 MPN655375 MZJ655375 NJF655375 NTB655375 OCX655375 OMT655375 OWP655375 PGL655375 PQH655375 QAD655375 QJZ655375 QTV655375 RDR655375 RNN655375 RXJ655375 SHF655375 SRB655375 TAX655375 TKT655375 TUP655375 UEL655375 UOH655375 UYD655375 VHZ655375 VRV655375 WBR655375 WLN655375 WVJ655375 B720911 IX720911 ST720911 ACP720911 AML720911 AWH720911 BGD720911 BPZ720911 BZV720911 CJR720911 CTN720911 DDJ720911 DNF720911 DXB720911 EGX720911 EQT720911 FAP720911 FKL720911 FUH720911 GED720911 GNZ720911 GXV720911 HHR720911 HRN720911 IBJ720911 ILF720911 IVB720911 JEX720911 JOT720911 JYP720911 KIL720911 KSH720911 LCD720911 LLZ720911 LVV720911 MFR720911 MPN720911 MZJ720911 NJF720911 NTB720911 OCX720911 OMT720911 OWP720911 PGL720911 PQH720911 QAD720911 QJZ720911 QTV720911 RDR720911 RNN720911 RXJ720911 SHF720911 SRB720911 TAX720911 TKT720911 TUP720911 UEL720911 UOH720911 UYD720911 VHZ720911 VRV720911 WBR720911 WLN720911 WVJ720911 B786447 IX786447 ST786447 ACP786447 AML786447 AWH786447 BGD786447 BPZ786447 BZV786447 CJR786447 CTN786447 DDJ786447 DNF786447 DXB786447 EGX786447 EQT786447 FAP786447 FKL786447 FUH786447 GED786447 GNZ786447 GXV786447 HHR786447 HRN786447 IBJ786447 ILF786447 IVB786447 JEX786447 JOT786447 JYP786447 KIL786447 KSH786447 LCD786447 LLZ786447 LVV786447 MFR786447 MPN786447 MZJ786447 NJF786447 NTB786447 OCX786447 OMT786447 OWP786447 PGL786447 PQH786447 QAD786447 QJZ786447 QTV786447 RDR786447 RNN786447 RXJ786447 SHF786447 SRB786447 TAX786447 TKT786447 TUP786447 UEL786447 UOH786447 UYD786447 VHZ786447 VRV786447 WBR786447 WLN786447 WVJ786447 B851983 IX851983 ST851983 ACP851983 AML851983 AWH851983 BGD851983 BPZ851983 BZV851983 CJR851983 CTN851983 DDJ851983 DNF851983 DXB851983 EGX851983 EQT851983 FAP851983 FKL851983 FUH851983 GED851983 GNZ851983 GXV851983 HHR851983 HRN851983 IBJ851983 ILF851983 IVB851983 JEX851983 JOT851983 JYP851983 KIL851983 KSH851983 LCD851983 LLZ851983 LVV851983 MFR851983 MPN851983 MZJ851983 NJF851983 NTB851983 OCX851983 OMT851983 OWP851983 PGL851983 PQH851983 QAD851983 QJZ851983 QTV851983 RDR851983 RNN851983 RXJ851983 SHF851983 SRB851983 TAX851983 TKT851983 TUP851983 UEL851983 UOH851983 UYD851983 VHZ851983 VRV851983 WBR851983 WLN851983 WVJ851983 B917519 IX917519 ST917519 ACP917519 AML917519 AWH917519 BGD917519 BPZ917519 BZV917519 CJR917519 CTN917519 DDJ917519 DNF917519 DXB917519 EGX917519 EQT917519 FAP917519 FKL917519 FUH917519 GED917519 GNZ917519 GXV917519 HHR917519 HRN917519 IBJ917519 ILF917519 IVB917519 JEX917519 JOT917519 JYP917519 KIL917519 KSH917519 LCD917519 LLZ917519 LVV917519 MFR917519 MPN917519 MZJ917519 NJF917519 NTB917519 OCX917519 OMT917519 OWP917519 PGL917519 PQH917519 QAD917519 QJZ917519 QTV917519 RDR917519 RNN917519 RXJ917519 SHF917519 SRB917519 TAX917519 TKT917519 TUP917519 UEL917519 UOH917519 UYD917519 VHZ917519 VRV917519 WBR917519 WLN917519 WVJ917519 B983055 IX983055 ST983055 ACP983055 AML983055 AWH983055 BGD983055 BPZ983055 BZV983055 CJR983055 CTN983055 DDJ983055 DNF983055 DXB983055 EGX983055 EQT983055 FAP983055 FKL983055 FUH983055 GED983055 GNZ983055 GXV983055 HHR983055 HRN983055 IBJ983055 ILF983055 IVB983055 JEX983055 JOT983055 JYP983055 KIL983055 KSH983055 LCD983055 LLZ983055 LVV983055 MFR983055 MPN983055 MZJ983055 NJF983055 NTB983055 OCX983055 OMT983055 OWP983055 PGL983055 PQH983055 QAD983055 QJZ983055 QTV983055 RDR983055 RNN983055 RXJ983055 SHF983055 SRB983055 TAX983055 TKT983055 TUP983055 UEL983055 UOH983055 UYD983055 VHZ983055 VRV983055 WBR983055 WLN983055 WVJ983055" xr:uid="{75E9AAD6-F64A-4ACF-A83A-5AD790655CF5}">
      <formula1>$S$9:$S$12</formula1>
    </dataValidation>
    <dataValidation type="list" allowBlank="1" showInputMessage="1" showErrorMessage="1" promptTitle="Combined spending" prompt="You must select a different part of the UK from cells B15 and D15, or none." sqref="F15 JB15 SX15 ACT15 AMP15 AWL15 BGH15 BQD15 BZZ15 CJV15 CTR15 DDN15 DNJ15 DXF15 EHB15 EQX15 FAT15 FKP15 FUL15 GEH15 GOD15 GXZ15 HHV15 HRR15 IBN15 ILJ15 IVF15 JFB15 JOX15 JYT15 KIP15 KSL15 LCH15 LMD15 LVZ15 MFV15 MPR15 MZN15 NJJ15 NTF15 ODB15 OMX15 OWT15 PGP15 PQL15 QAH15 QKD15 QTZ15 RDV15 RNR15 RXN15 SHJ15 SRF15 TBB15 TKX15 TUT15 UEP15 UOL15 UYH15 VID15 VRZ15 WBV15 WLR15 WVN15 F65551 JB65551 SX65551 ACT65551 AMP65551 AWL65551 BGH65551 BQD65551 BZZ65551 CJV65551 CTR65551 DDN65551 DNJ65551 DXF65551 EHB65551 EQX65551 FAT65551 FKP65551 FUL65551 GEH65551 GOD65551 GXZ65551 HHV65551 HRR65551 IBN65551 ILJ65551 IVF65551 JFB65551 JOX65551 JYT65551 KIP65551 KSL65551 LCH65551 LMD65551 LVZ65551 MFV65551 MPR65551 MZN65551 NJJ65551 NTF65551 ODB65551 OMX65551 OWT65551 PGP65551 PQL65551 QAH65551 QKD65551 QTZ65551 RDV65551 RNR65551 RXN65551 SHJ65551 SRF65551 TBB65551 TKX65551 TUT65551 UEP65551 UOL65551 UYH65551 VID65551 VRZ65551 WBV65551 WLR65551 WVN65551 F131087 JB131087 SX131087 ACT131087 AMP131087 AWL131087 BGH131087 BQD131087 BZZ131087 CJV131087 CTR131087 DDN131087 DNJ131087 DXF131087 EHB131087 EQX131087 FAT131087 FKP131087 FUL131087 GEH131087 GOD131087 GXZ131087 HHV131087 HRR131087 IBN131087 ILJ131087 IVF131087 JFB131087 JOX131087 JYT131087 KIP131087 KSL131087 LCH131087 LMD131087 LVZ131087 MFV131087 MPR131087 MZN131087 NJJ131087 NTF131087 ODB131087 OMX131087 OWT131087 PGP131087 PQL131087 QAH131087 QKD131087 QTZ131087 RDV131087 RNR131087 RXN131087 SHJ131087 SRF131087 TBB131087 TKX131087 TUT131087 UEP131087 UOL131087 UYH131087 VID131087 VRZ131087 WBV131087 WLR131087 WVN131087 F196623 JB196623 SX196623 ACT196623 AMP196623 AWL196623 BGH196623 BQD196623 BZZ196623 CJV196623 CTR196623 DDN196623 DNJ196623 DXF196623 EHB196623 EQX196623 FAT196623 FKP196623 FUL196623 GEH196623 GOD196623 GXZ196623 HHV196623 HRR196623 IBN196623 ILJ196623 IVF196623 JFB196623 JOX196623 JYT196623 KIP196623 KSL196623 LCH196623 LMD196623 LVZ196623 MFV196623 MPR196623 MZN196623 NJJ196623 NTF196623 ODB196623 OMX196623 OWT196623 PGP196623 PQL196623 QAH196623 QKD196623 QTZ196623 RDV196623 RNR196623 RXN196623 SHJ196623 SRF196623 TBB196623 TKX196623 TUT196623 UEP196623 UOL196623 UYH196623 VID196623 VRZ196623 WBV196623 WLR196623 WVN196623 F262159 JB262159 SX262159 ACT262159 AMP262159 AWL262159 BGH262159 BQD262159 BZZ262159 CJV262159 CTR262159 DDN262159 DNJ262159 DXF262159 EHB262159 EQX262159 FAT262159 FKP262159 FUL262159 GEH262159 GOD262159 GXZ262159 HHV262159 HRR262159 IBN262159 ILJ262159 IVF262159 JFB262159 JOX262159 JYT262159 KIP262159 KSL262159 LCH262159 LMD262159 LVZ262159 MFV262159 MPR262159 MZN262159 NJJ262159 NTF262159 ODB262159 OMX262159 OWT262159 PGP262159 PQL262159 QAH262159 QKD262159 QTZ262159 RDV262159 RNR262159 RXN262159 SHJ262159 SRF262159 TBB262159 TKX262159 TUT262159 UEP262159 UOL262159 UYH262159 VID262159 VRZ262159 WBV262159 WLR262159 WVN262159 F327695 JB327695 SX327695 ACT327695 AMP327695 AWL327695 BGH327695 BQD327695 BZZ327695 CJV327695 CTR327695 DDN327695 DNJ327695 DXF327695 EHB327695 EQX327695 FAT327695 FKP327695 FUL327695 GEH327695 GOD327695 GXZ327695 HHV327695 HRR327695 IBN327695 ILJ327695 IVF327695 JFB327695 JOX327695 JYT327695 KIP327695 KSL327695 LCH327695 LMD327695 LVZ327695 MFV327695 MPR327695 MZN327695 NJJ327695 NTF327695 ODB327695 OMX327695 OWT327695 PGP327695 PQL327695 QAH327695 QKD327695 QTZ327695 RDV327695 RNR327695 RXN327695 SHJ327695 SRF327695 TBB327695 TKX327695 TUT327695 UEP327695 UOL327695 UYH327695 VID327695 VRZ327695 WBV327695 WLR327695 WVN327695 F393231 JB393231 SX393231 ACT393231 AMP393231 AWL393231 BGH393231 BQD393231 BZZ393231 CJV393231 CTR393231 DDN393231 DNJ393231 DXF393231 EHB393231 EQX393231 FAT393231 FKP393231 FUL393231 GEH393231 GOD393231 GXZ393231 HHV393231 HRR393231 IBN393231 ILJ393231 IVF393231 JFB393231 JOX393231 JYT393231 KIP393231 KSL393231 LCH393231 LMD393231 LVZ393231 MFV393231 MPR393231 MZN393231 NJJ393231 NTF393231 ODB393231 OMX393231 OWT393231 PGP393231 PQL393231 QAH393231 QKD393231 QTZ393231 RDV393231 RNR393231 RXN393231 SHJ393231 SRF393231 TBB393231 TKX393231 TUT393231 UEP393231 UOL393231 UYH393231 VID393231 VRZ393231 WBV393231 WLR393231 WVN393231 F458767 JB458767 SX458767 ACT458767 AMP458767 AWL458767 BGH458767 BQD458767 BZZ458767 CJV458767 CTR458767 DDN458767 DNJ458767 DXF458767 EHB458767 EQX458767 FAT458767 FKP458767 FUL458767 GEH458767 GOD458767 GXZ458767 HHV458767 HRR458767 IBN458767 ILJ458767 IVF458767 JFB458767 JOX458767 JYT458767 KIP458767 KSL458767 LCH458767 LMD458767 LVZ458767 MFV458767 MPR458767 MZN458767 NJJ458767 NTF458767 ODB458767 OMX458767 OWT458767 PGP458767 PQL458767 QAH458767 QKD458767 QTZ458767 RDV458767 RNR458767 RXN458767 SHJ458767 SRF458767 TBB458767 TKX458767 TUT458767 UEP458767 UOL458767 UYH458767 VID458767 VRZ458767 WBV458767 WLR458767 WVN458767 F524303 JB524303 SX524303 ACT524303 AMP524303 AWL524303 BGH524303 BQD524303 BZZ524303 CJV524303 CTR524303 DDN524303 DNJ524303 DXF524303 EHB524303 EQX524303 FAT524303 FKP524303 FUL524303 GEH524303 GOD524303 GXZ524303 HHV524303 HRR524303 IBN524303 ILJ524303 IVF524303 JFB524303 JOX524303 JYT524303 KIP524303 KSL524303 LCH524303 LMD524303 LVZ524303 MFV524303 MPR524303 MZN524303 NJJ524303 NTF524303 ODB524303 OMX524303 OWT524303 PGP524303 PQL524303 QAH524303 QKD524303 QTZ524303 RDV524303 RNR524303 RXN524303 SHJ524303 SRF524303 TBB524303 TKX524303 TUT524303 UEP524303 UOL524303 UYH524303 VID524303 VRZ524303 WBV524303 WLR524303 WVN524303 F589839 JB589839 SX589839 ACT589839 AMP589839 AWL589839 BGH589839 BQD589839 BZZ589839 CJV589839 CTR589839 DDN589839 DNJ589839 DXF589839 EHB589839 EQX589839 FAT589839 FKP589839 FUL589839 GEH589839 GOD589839 GXZ589839 HHV589839 HRR589839 IBN589839 ILJ589839 IVF589839 JFB589839 JOX589839 JYT589839 KIP589839 KSL589839 LCH589839 LMD589839 LVZ589839 MFV589839 MPR589839 MZN589839 NJJ589839 NTF589839 ODB589839 OMX589839 OWT589839 PGP589839 PQL589839 QAH589839 QKD589839 QTZ589839 RDV589839 RNR589839 RXN589839 SHJ589839 SRF589839 TBB589839 TKX589839 TUT589839 UEP589839 UOL589839 UYH589839 VID589839 VRZ589839 WBV589839 WLR589839 WVN589839 F655375 JB655375 SX655375 ACT655375 AMP655375 AWL655375 BGH655375 BQD655375 BZZ655375 CJV655375 CTR655375 DDN655375 DNJ655375 DXF655375 EHB655375 EQX655375 FAT655375 FKP655375 FUL655375 GEH655375 GOD655375 GXZ655375 HHV655375 HRR655375 IBN655375 ILJ655375 IVF655375 JFB655375 JOX655375 JYT655375 KIP655375 KSL655375 LCH655375 LMD655375 LVZ655375 MFV655375 MPR655375 MZN655375 NJJ655375 NTF655375 ODB655375 OMX655375 OWT655375 PGP655375 PQL655375 QAH655375 QKD655375 QTZ655375 RDV655375 RNR655375 RXN655375 SHJ655375 SRF655375 TBB655375 TKX655375 TUT655375 UEP655375 UOL655375 UYH655375 VID655375 VRZ655375 WBV655375 WLR655375 WVN655375 F720911 JB720911 SX720911 ACT720911 AMP720911 AWL720911 BGH720911 BQD720911 BZZ720911 CJV720911 CTR720911 DDN720911 DNJ720911 DXF720911 EHB720911 EQX720911 FAT720911 FKP720911 FUL720911 GEH720911 GOD720911 GXZ720911 HHV720911 HRR720911 IBN720911 ILJ720911 IVF720911 JFB720911 JOX720911 JYT720911 KIP720911 KSL720911 LCH720911 LMD720911 LVZ720911 MFV720911 MPR720911 MZN720911 NJJ720911 NTF720911 ODB720911 OMX720911 OWT720911 PGP720911 PQL720911 QAH720911 QKD720911 QTZ720911 RDV720911 RNR720911 RXN720911 SHJ720911 SRF720911 TBB720911 TKX720911 TUT720911 UEP720911 UOL720911 UYH720911 VID720911 VRZ720911 WBV720911 WLR720911 WVN720911 F786447 JB786447 SX786447 ACT786447 AMP786447 AWL786447 BGH786447 BQD786447 BZZ786447 CJV786447 CTR786447 DDN786447 DNJ786447 DXF786447 EHB786447 EQX786447 FAT786447 FKP786447 FUL786447 GEH786447 GOD786447 GXZ786447 HHV786447 HRR786447 IBN786447 ILJ786447 IVF786447 JFB786447 JOX786447 JYT786447 KIP786447 KSL786447 LCH786447 LMD786447 LVZ786447 MFV786447 MPR786447 MZN786447 NJJ786447 NTF786447 ODB786447 OMX786447 OWT786447 PGP786447 PQL786447 QAH786447 QKD786447 QTZ786447 RDV786447 RNR786447 RXN786447 SHJ786447 SRF786447 TBB786447 TKX786447 TUT786447 UEP786447 UOL786447 UYH786447 VID786447 VRZ786447 WBV786447 WLR786447 WVN786447 F851983 JB851983 SX851983 ACT851983 AMP851983 AWL851983 BGH851983 BQD851983 BZZ851983 CJV851983 CTR851983 DDN851983 DNJ851983 DXF851983 EHB851983 EQX851983 FAT851983 FKP851983 FUL851983 GEH851983 GOD851983 GXZ851983 HHV851983 HRR851983 IBN851983 ILJ851983 IVF851983 JFB851983 JOX851983 JYT851983 KIP851983 KSL851983 LCH851983 LMD851983 LVZ851983 MFV851983 MPR851983 MZN851983 NJJ851983 NTF851983 ODB851983 OMX851983 OWT851983 PGP851983 PQL851983 QAH851983 QKD851983 QTZ851983 RDV851983 RNR851983 RXN851983 SHJ851983 SRF851983 TBB851983 TKX851983 TUT851983 UEP851983 UOL851983 UYH851983 VID851983 VRZ851983 WBV851983 WLR851983 WVN851983 F917519 JB917519 SX917519 ACT917519 AMP917519 AWL917519 BGH917519 BQD917519 BZZ917519 CJV917519 CTR917519 DDN917519 DNJ917519 DXF917519 EHB917519 EQX917519 FAT917519 FKP917519 FUL917519 GEH917519 GOD917519 GXZ917519 HHV917519 HRR917519 IBN917519 ILJ917519 IVF917519 JFB917519 JOX917519 JYT917519 KIP917519 KSL917519 LCH917519 LMD917519 LVZ917519 MFV917519 MPR917519 MZN917519 NJJ917519 NTF917519 ODB917519 OMX917519 OWT917519 PGP917519 PQL917519 QAH917519 QKD917519 QTZ917519 RDV917519 RNR917519 RXN917519 SHJ917519 SRF917519 TBB917519 TKX917519 TUT917519 UEP917519 UOL917519 UYH917519 VID917519 VRZ917519 WBV917519 WLR917519 WVN917519 F983055 JB983055 SX983055 ACT983055 AMP983055 AWL983055 BGH983055 BQD983055 BZZ983055 CJV983055 CTR983055 DDN983055 DNJ983055 DXF983055 EHB983055 EQX983055 FAT983055 FKP983055 FUL983055 GEH983055 GOD983055 GXZ983055 HHV983055 HRR983055 IBN983055 ILJ983055 IVF983055 JFB983055 JOX983055 JYT983055 KIP983055 KSL983055 LCH983055 LMD983055 LVZ983055 MFV983055 MPR983055 MZN983055 NJJ983055 NTF983055 ODB983055 OMX983055 OWT983055 PGP983055 PQL983055 QAH983055 QKD983055 QTZ983055 RDV983055 RNR983055 RXN983055 SHJ983055 SRF983055 TBB983055 TKX983055 TUT983055 UEP983055 UOL983055 UYH983055 VID983055 VRZ983055 WBV983055 WLR983055 WVN983055" xr:uid="{4933DB18-7FB3-4204-A6CA-4506259F07A1}">
      <formula1>$S$9:$S$12</formula1>
    </dataValidation>
    <dataValidation allowBlank="1" sqref="G15 JC15 SY15 ACU15 AMQ15 AWM15 BGI15 BQE15 CAA15 CJW15 CTS15 DDO15 DNK15 DXG15 EHC15 EQY15 FAU15 FKQ15 FUM15 GEI15 GOE15 GYA15 HHW15 HRS15 IBO15 ILK15 IVG15 JFC15 JOY15 JYU15 KIQ15 KSM15 LCI15 LME15 LWA15 MFW15 MPS15 MZO15 NJK15 NTG15 ODC15 OMY15 OWU15 PGQ15 PQM15 QAI15 QKE15 QUA15 RDW15 RNS15 RXO15 SHK15 SRG15 TBC15 TKY15 TUU15 UEQ15 UOM15 UYI15 VIE15 VSA15 WBW15 WLS15 WVO15 G65551 JC65551 SY65551 ACU65551 AMQ65551 AWM65551 BGI65551 BQE65551 CAA65551 CJW65551 CTS65551 DDO65551 DNK65551 DXG65551 EHC65551 EQY65551 FAU65551 FKQ65551 FUM65551 GEI65551 GOE65551 GYA65551 HHW65551 HRS65551 IBO65551 ILK65551 IVG65551 JFC65551 JOY65551 JYU65551 KIQ65551 KSM65551 LCI65551 LME65551 LWA65551 MFW65551 MPS65551 MZO65551 NJK65551 NTG65551 ODC65551 OMY65551 OWU65551 PGQ65551 PQM65551 QAI65551 QKE65551 QUA65551 RDW65551 RNS65551 RXO65551 SHK65551 SRG65551 TBC65551 TKY65551 TUU65551 UEQ65551 UOM65551 UYI65551 VIE65551 VSA65551 WBW65551 WLS65551 WVO65551 G131087 JC131087 SY131087 ACU131087 AMQ131087 AWM131087 BGI131087 BQE131087 CAA131087 CJW131087 CTS131087 DDO131087 DNK131087 DXG131087 EHC131087 EQY131087 FAU131087 FKQ131087 FUM131087 GEI131087 GOE131087 GYA131087 HHW131087 HRS131087 IBO131087 ILK131087 IVG131087 JFC131087 JOY131087 JYU131087 KIQ131087 KSM131087 LCI131087 LME131087 LWA131087 MFW131087 MPS131087 MZO131087 NJK131087 NTG131087 ODC131087 OMY131087 OWU131087 PGQ131087 PQM131087 QAI131087 QKE131087 QUA131087 RDW131087 RNS131087 RXO131087 SHK131087 SRG131087 TBC131087 TKY131087 TUU131087 UEQ131087 UOM131087 UYI131087 VIE131087 VSA131087 WBW131087 WLS131087 WVO131087 G196623 JC196623 SY196623 ACU196623 AMQ196623 AWM196623 BGI196623 BQE196623 CAA196623 CJW196623 CTS196623 DDO196623 DNK196623 DXG196623 EHC196623 EQY196623 FAU196623 FKQ196623 FUM196623 GEI196623 GOE196623 GYA196623 HHW196623 HRS196623 IBO196623 ILK196623 IVG196623 JFC196623 JOY196623 JYU196623 KIQ196623 KSM196623 LCI196623 LME196623 LWA196623 MFW196623 MPS196623 MZO196623 NJK196623 NTG196623 ODC196623 OMY196623 OWU196623 PGQ196623 PQM196623 QAI196623 QKE196623 QUA196623 RDW196623 RNS196623 RXO196623 SHK196623 SRG196623 TBC196623 TKY196623 TUU196623 UEQ196623 UOM196623 UYI196623 VIE196623 VSA196623 WBW196623 WLS196623 WVO196623 G262159 JC262159 SY262159 ACU262159 AMQ262159 AWM262159 BGI262159 BQE262159 CAA262159 CJW262159 CTS262159 DDO262159 DNK262159 DXG262159 EHC262159 EQY262159 FAU262159 FKQ262159 FUM262159 GEI262159 GOE262159 GYA262159 HHW262159 HRS262159 IBO262159 ILK262159 IVG262159 JFC262159 JOY262159 JYU262159 KIQ262159 KSM262159 LCI262159 LME262159 LWA262159 MFW262159 MPS262159 MZO262159 NJK262159 NTG262159 ODC262159 OMY262159 OWU262159 PGQ262159 PQM262159 QAI262159 QKE262159 QUA262159 RDW262159 RNS262159 RXO262159 SHK262159 SRG262159 TBC262159 TKY262159 TUU262159 UEQ262159 UOM262159 UYI262159 VIE262159 VSA262159 WBW262159 WLS262159 WVO262159 G327695 JC327695 SY327695 ACU327695 AMQ327695 AWM327695 BGI327695 BQE327695 CAA327695 CJW327695 CTS327695 DDO327695 DNK327695 DXG327695 EHC327695 EQY327695 FAU327695 FKQ327695 FUM327695 GEI327695 GOE327695 GYA327695 HHW327695 HRS327695 IBO327695 ILK327695 IVG327695 JFC327695 JOY327695 JYU327695 KIQ327695 KSM327695 LCI327695 LME327695 LWA327695 MFW327695 MPS327695 MZO327695 NJK327695 NTG327695 ODC327695 OMY327695 OWU327695 PGQ327695 PQM327695 QAI327695 QKE327695 QUA327695 RDW327695 RNS327695 RXO327695 SHK327695 SRG327695 TBC327695 TKY327695 TUU327695 UEQ327695 UOM327695 UYI327695 VIE327695 VSA327695 WBW327695 WLS327695 WVO327695 G393231 JC393231 SY393231 ACU393231 AMQ393231 AWM393231 BGI393231 BQE393231 CAA393231 CJW393231 CTS393231 DDO393231 DNK393231 DXG393231 EHC393231 EQY393231 FAU393231 FKQ393231 FUM393231 GEI393231 GOE393231 GYA393231 HHW393231 HRS393231 IBO393231 ILK393231 IVG393231 JFC393231 JOY393231 JYU393231 KIQ393231 KSM393231 LCI393231 LME393231 LWA393231 MFW393231 MPS393231 MZO393231 NJK393231 NTG393231 ODC393231 OMY393231 OWU393231 PGQ393231 PQM393231 QAI393231 QKE393231 QUA393231 RDW393231 RNS393231 RXO393231 SHK393231 SRG393231 TBC393231 TKY393231 TUU393231 UEQ393231 UOM393231 UYI393231 VIE393231 VSA393231 WBW393231 WLS393231 WVO393231 G458767 JC458767 SY458767 ACU458767 AMQ458767 AWM458767 BGI458767 BQE458767 CAA458767 CJW458767 CTS458767 DDO458767 DNK458767 DXG458767 EHC458767 EQY458767 FAU458767 FKQ458767 FUM458767 GEI458767 GOE458767 GYA458767 HHW458767 HRS458767 IBO458767 ILK458767 IVG458767 JFC458767 JOY458767 JYU458767 KIQ458767 KSM458767 LCI458767 LME458767 LWA458767 MFW458767 MPS458767 MZO458767 NJK458767 NTG458767 ODC458767 OMY458767 OWU458767 PGQ458767 PQM458767 QAI458767 QKE458767 QUA458767 RDW458767 RNS458767 RXO458767 SHK458767 SRG458767 TBC458767 TKY458767 TUU458767 UEQ458767 UOM458767 UYI458767 VIE458767 VSA458767 WBW458767 WLS458767 WVO458767 G524303 JC524303 SY524303 ACU524303 AMQ524303 AWM524303 BGI524303 BQE524303 CAA524303 CJW524303 CTS524303 DDO524303 DNK524303 DXG524303 EHC524303 EQY524303 FAU524303 FKQ524303 FUM524303 GEI524303 GOE524303 GYA524303 HHW524303 HRS524303 IBO524303 ILK524303 IVG524303 JFC524303 JOY524303 JYU524303 KIQ524303 KSM524303 LCI524303 LME524303 LWA524303 MFW524303 MPS524303 MZO524303 NJK524303 NTG524303 ODC524303 OMY524303 OWU524303 PGQ524303 PQM524303 QAI524303 QKE524303 QUA524303 RDW524303 RNS524303 RXO524303 SHK524303 SRG524303 TBC524303 TKY524303 TUU524303 UEQ524303 UOM524303 UYI524303 VIE524303 VSA524303 WBW524303 WLS524303 WVO524303 G589839 JC589839 SY589839 ACU589839 AMQ589839 AWM589839 BGI589839 BQE589839 CAA589839 CJW589839 CTS589839 DDO589839 DNK589839 DXG589839 EHC589839 EQY589839 FAU589839 FKQ589839 FUM589839 GEI589839 GOE589839 GYA589839 HHW589839 HRS589839 IBO589839 ILK589839 IVG589839 JFC589839 JOY589839 JYU589839 KIQ589839 KSM589839 LCI589839 LME589839 LWA589839 MFW589839 MPS589839 MZO589839 NJK589839 NTG589839 ODC589839 OMY589839 OWU589839 PGQ589839 PQM589839 QAI589839 QKE589839 QUA589839 RDW589839 RNS589839 RXO589839 SHK589839 SRG589839 TBC589839 TKY589839 TUU589839 UEQ589839 UOM589839 UYI589839 VIE589839 VSA589839 WBW589839 WLS589839 WVO589839 G655375 JC655375 SY655375 ACU655375 AMQ655375 AWM655375 BGI655375 BQE655375 CAA655375 CJW655375 CTS655375 DDO655375 DNK655375 DXG655375 EHC655375 EQY655375 FAU655375 FKQ655375 FUM655375 GEI655375 GOE655375 GYA655375 HHW655375 HRS655375 IBO655375 ILK655375 IVG655375 JFC655375 JOY655375 JYU655375 KIQ655375 KSM655375 LCI655375 LME655375 LWA655375 MFW655375 MPS655375 MZO655375 NJK655375 NTG655375 ODC655375 OMY655375 OWU655375 PGQ655375 PQM655375 QAI655375 QKE655375 QUA655375 RDW655375 RNS655375 RXO655375 SHK655375 SRG655375 TBC655375 TKY655375 TUU655375 UEQ655375 UOM655375 UYI655375 VIE655375 VSA655375 WBW655375 WLS655375 WVO655375 G720911 JC720911 SY720911 ACU720911 AMQ720911 AWM720911 BGI720911 BQE720911 CAA720911 CJW720911 CTS720911 DDO720911 DNK720911 DXG720911 EHC720911 EQY720911 FAU720911 FKQ720911 FUM720911 GEI720911 GOE720911 GYA720911 HHW720911 HRS720911 IBO720911 ILK720911 IVG720911 JFC720911 JOY720911 JYU720911 KIQ720911 KSM720911 LCI720911 LME720911 LWA720911 MFW720911 MPS720911 MZO720911 NJK720911 NTG720911 ODC720911 OMY720911 OWU720911 PGQ720911 PQM720911 QAI720911 QKE720911 QUA720911 RDW720911 RNS720911 RXO720911 SHK720911 SRG720911 TBC720911 TKY720911 TUU720911 UEQ720911 UOM720911 UYI720911 VIE720911 VSA720911 WBW720911 WLS720911 WVO720911 G786447 JC786447 SY786447 ACU786447 AMQ786447 AWM786447 BGI786447 BQE786447 CAA786447 CJW786447 CTS786447 DDO786447 DNK786447 DXG786447 EHC786447 EQY786447 FAU786447 FKQ786447 FUM786447 GEI786447 GOE786447 GYA786447 HHW786447 HRS786447 IBO786447 ILK786447 IVG786447 JFC786447 JOY786447 JYU786447 KIQ786447 KSM786447 LCI786447 LME786447 LWA786447 MFW786447 MPS786447 MZO786447 NJK786447 NTG786447 ODC786447 OMY786447 OWU786447 PGQ786447 PQM786447 QAI786447 QKE786447 QUA786447 RDW786447 RNS786447 RXO786447 SHK786447 SRG786447 TBC786447 TKY786447 TUU786447 UEQ786447 UOM786447 UYI786447 VIE786447 VSA786447 WBW786447 WLS786447 WVO786447 G851983 JC851983 SY851983 ACU851983 AMQ851983 AWM851983 BGI851983 BQE851983 CAA851983 CJW851983 CTS851983 DDO851983 DNK851983 DXG851983 EHC851983 EQY851983 FAU851983 FKQ851983 FUM851983 GEI851983 GOE851983 GYA851983 HHW851983 HRS851983 IBO851983 ILK851983 IVG851983 JFC851983 JOY851983 JYU851983 KIQ851983 KSM851983 LCI851983 LME851983 LWA851983 MFW851983 MPS851983 MZO851983 NJK851983 NTG851983 ODC851983 OMY851983 OWU851983 PGQ851983 PQM851983 QAI851983 QKE851983 QUA851983 RDW851983 RNS851983 RXO851983 SHK851983 SRG851983 TBC851983 TKY851983 TUU851983 UEQ851983 UOM851983 UYI851983 VIE851983 VSA851983 WBW851983 WLS851983 WVO851983 G917519 JC917519 SY917519 ACU917519 AMQ917519 AWM917519 BGI917519 BQE917519 CAA917519 CJW917519 CTS917519 DDO917519 DNK917519 DXG917519 EHC917519 EQY917519 FAU917519 FKQ917519 FUM917519 GEI917519 GOE917519 GYA917519 HHW917519 HRS917519 IBO917519 ILK917519 IVG917519 JFC917519 JOY917519 JYU917519 KIQ917519 KSM917519 LCI917519 LME917519 LWA917519 MFW917519 MPS917519 MZO917519 NJK917519 NTG917519 ODC917519 OMY917519 OWU917519 PGQ917519 PQM917519 QAI917519 QKE917519 QUA917519 RDW917519 RNS917519 RXO917519 SHK917519 SRG917519 TBC917519 TKY917519 TUU917519 UEQ917519 UOM917519 UYI917519 VIE917519 VSA917519 WBW917519 WLS917519 WVO917519 G983055 JC983055 SY983055 ACU983055 AMQ983055 AWM983055 BGI983055 BQE983055 CAA983055 CJW983055 CTS983055 DDO983055 DNK983055 DXG983055 EHC983055 EQY983055 FAU983055 FKQ983055 FUM983055 GEI983055 GOE983055 GYA983055 HHW983055 HRS983055 IBO983055 ILK983055 IVG983055 JFC983055 JOY983055 JYU983055 KIQ983055 KSM983055 LCI983055 LME983055 LWA983055 MFW983055 MPS983055 MZO983055 NJK983055 NTG983055 ODC983055 OMY983055 OWU983055 PGQ983055 PQM983055 QAI983055 QKE983055 QUA983055 RDW983055 RNS983055 RXO983055 SHK983055 SRG983055 TBC983055 TKY983055 TUU983055 UEQ983055 UOM983055 UYI983055 VIE983055 VSA983055 WBW983055 WLS983055 WVO983055" xr:uid="{9DB38D33-AF01-45A7-9184-4B48526B67FA}"/>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Projects</vt:lpstr>
      <vt:lpstr>Staff time input</vt:lpstr>
      <vt:lpstr>Staff time calculator</vt:lpstr>
      <vt:lpstr>Events and materials etc</vt:lpstr>
      <vt:lpstr>By project and expenditure type</vt:lpstr>
      <vt:lpstr>Expenditure type by month</vt:lpstr>
      <vt:lpstr>EC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 Cannon St</dc:creator>
  <cp:lastModifiedBy>10 Cannon St</cp:lastModifiedBy>
  <dcterms:created xsi:type="dcterms:W3CDTF">2019-09-19T11:58:45Z</dcterms:created>
  <dcterms:modified xsi:type="dcterms:W3CDTF">2019-09-23T12:32:04Z</dcterms:modified>
</cp:coreProperties>
</file>